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8" yWindow="300" windowWidth="8820" windowHeight="5988" activeTab="1"/>
  </bookViews>
  <sheets>
    <sheet name="Cover-TOC-Summary" sheetId="1" r:id="rId1"/>
    <sheet name="All Spring" sheetId="2" r:id="rId2"/>
    <sheet name="zips" sheetId="3" r:id="rId3"/>
    <sheet name="Sheet1" sheetId="4" r:id="rId4"/>
    <sheet name="Sheet2" sheetId="5" r:id="rId5"/>
  </sheets>
  <definedNames>
    <definedName name="_xlnm.Print_Area" localSheetId="1">'All Spring'!$A$1:$L$1773</definedName>
    <definedName name="_xlnm.Print_Area" localSheetId="0">'Cover-TOC-Summary'!$A$1:$J$160</definedName>
    <definedName name="_xlnm.Print_Area" localSheetId="2">'zips'!$A$1:$L$319</definedName>
  </definedNames>
  <calcPr fullCalcOnLoad="1"/>
</workbook>
</file>

<file path=xl/sharedStrings.xml><?xml version="1.0" encoding="utf-8"?>
<sst xmlns="http://schemas.openxmlformats.org/spreadsheetml/2006/main" count="2614" uniqueCount="557">
  <si>
    <t>%</t>
  </si>
  <si>
    <t>College Wide</t>
  </si>
  <si>
    <t>Change</t>
  </si>
  <si>
    <t>Female</t>
  </si>
  <si>
    <t>Male</t>
  </si>
  <si>
    <t>Total</t>
  </si>
  <si>
    <t xml:space="preserve">City Park Campus </t>
  </si>
  <si>
    <t xml:space="preserve">West Bank Campus </t>
  </si>
  <si>
    <t xml:space="preserve">Charity School of Nursing </t>
  </si>
  <si>
    <t>Asian/Pacific Islander</t>
  </si>
  <si>
    <t>Native American</t>
  </si>
  <si>
    <t>Black Non-Hispanic</t>
  </si>
  <si>
    <t xml:space="preserve">Hispanic </t>
  </si>
  <si>
    <t>White Non-Hispanic</t>
  </si>
  <si>
    <t>Did not indicate</t>
  </si>
  <si>
    <t>Hispanic</t>
  </si>
  <si>
    <t>Less Than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</si>
  <si>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</si>
  <si>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</si>
  <si>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</si>
  <si>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</si>
  <si>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</si>
  <si>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</si>
  <si>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</si>
  <si>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</si>
  <si>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</si>
  <si>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Average Age</t>
  </si>
  <si>
    <t xml:space="preserve"> City Park Campus </t>
  </si>
  <si>
    <t>First-Time Freshmen</t>
  </si>
  <si>
    <t>Transfer Student</t>
  </si>
  <si>
    <t>Continuing Students</t>
  </si>
  <si>
    <t>Readmitted Students</t>
  </si>
  <si>
    <t>Exchange Students</t>
  </si>
  <si>
    <t>Freshmen</t>
  </si>
  <si>
    <t>Sophomore</t>
  </si>
  <si>
    <t>Other Undergraduates</t>
  </si>
  <si>
    <t>Preparatory</t>
  </si>
  <si>
    <t>Full Time</t>
  </si>
  <si>
    <t>Part Time</t>
  </si>
  <si>
    <t>Headcount</t>
  </si>
  <si>
    <t>SCH</t>
  </si>
  <si>
    <t>Associate - 2 yr</t>
  </si>
  <si>
    <t>Post-Associate Cert</t>
  </si>
  <si>
    <t>Certificate - 1 yr</t>
  </si>
  <si>
    <t>Non-degree seeking</t>
  </si>
  <si>
    <t>Accounting</t>
  </si>
  <si>
    <t>Air Conditioning &amp; Refrigeration</t>
  </si>
  <si>
    <t>Business Administration</t>
  </si>
  <si>
    <t>Business Training</t>
  </si>
  <si>
    <t>Carpentry</t>
  </si>
  <si>
    <t>Computer Information Technology</t>
  </si>
  <si>
    <t>Certified Nurse Assistant</t>
  </si>
  <si>
    <t>Criminal Justice</t>
  </si>
  <si>
    <t>Culinary Arts</t>
  </si>
  <si>
    <t>Dietetic Technician</t>
  </si>
  <si>
    <t>Diagnostic Medical Sonography</t>
  </si>
  <si>
    <t>Dental Hygiene</t>
  </si>
  <si>
    <t>Dental Laboratory Technology</t>
  </si>
  <si>
    <t>Educational Interpreting for the Deaf</t>
  </si>
  <si>
    <t>Electrical Construction Technician</t>
  </si>
  <si>
    <t>Electrical Electronics Engineering Technology</t>
  </si>
  <si>
    <t>Electronics Repair</t>
  </si>
  <si>
    <t>Emergency Medical Technology</t>
  </si>
  <si>
    <t>English as a Second Language</t>
  </si>
  <si>
    <t>Food Service Careers</t>
  </si>
  <si>
    <t>Fine Arts</t>
  </si>
  <si>
    <t>Fire Protection Technology</t>
  </si>
  <si>
    <t>Funeral Service Education</t>
  </si>
  <si>
    <t>General Science</t>
  </si>
  <si>
    <t>General Studies</t>
  </si>
  <si>
    <t>Health Information Technology</t>
  </si>
  <si>
    <t xml:space="preserve">Horticulture </t>
  </si>
  <si>
    <t>Interior Design</t>
  </si>
  <si>
    <t>Legal Secretary</t>
  </si>
  <si>
    <t>Medical Laboratory Technician</t>
  </si>
  <si>
    <t>Management</t>
  </si>
  <si>
    <t>Motor Vehicle Technology</t>
  </si>
  <si>
    <t>Music</t>
  </si>
  <si>
    <t>Nuclear Medicine Technology</t>
  </si>
  <si>
    <t>Nursing</t>
  </si>
  <si>
    <t>Occupational Therapy Assistant</t>
  </si>
  <si>
    <t>Ophthalmic Medical Assistant</t>
  </si>
  <si>
    <t>Performance &amp; Media Arts</t>
  </si>
  <si>
    <t>Pharmacy Technician</t>
  </si>
  <si>
    <t>Practical Nursing</t>
  </si>
  <si>
    <t>Physical Therapist Assisting</t>
  </si>
  <si>
    <t>Radiologic Technology</t>
  </si>
  <si>
    <t>Respiratory Care Technology</t>
  </si>
  <si>
    <t>Safety &amp; Health Technology</t>
  </si>
  <si>
    <t>Surgical Technology</t>
  </si>
  <si>
    <t>Welding Technology</t>
  </si>
  <si>
    <t>Workforce</t>
  </si>
  <si>
    <t>City Park Campus</t>
  </si>
  <si>
    <t xml:space="preserve">   Allied Health</t>
  </si>
  <si>
    <t xml:space="preserve">   Science &amp; Math</t>
  </si>
  <si>
    <t>Campus Total</t>
  </si>
  <si>
    <t>West Bank Campus</t>
  </si>
  <si>
    <t xml:space="preserve">   Basic Education-WBC</t>
  </si>
  <si>
    <t>College Total</t>
  </si>
  <si>
    <t>Orleans</t>
  </si>
  <si>
    <t>Jefferson</t>
  </si>
  <si>
    <t>St. Tammany</t>
  </si>
  <si>
    <t>St. Charles</t>
  </si>
  <si>
    <t>St. Bernard</t>
  </si>
  <si>
    <t>St. John</t>
  </si>
  <si>
    <t>Plaquemines</t>
  </si>
  <si>
    <t>Terrebonne</t>
  </si>
  <si>
    <t>Lafourche</t>
  </si>
  <si>
    <t>St. James</t>
  </si>
  <si>
    <t>Other</t>
  </si>
  <si>
    <t>Zip</t>
  </si>
  <si>
    <t>Code</t>
  </si>
  <si>
    <t xml:space="preserve">Metairie S of I-10                 </t>
  </si>
  <si>
    <t xml:space="preserve">Metairie                           </t>
  </si>
  <si>
    <t xml:space="preserve">West Metairie                      </t>
  </si>
  <si>
    <t xml:space="preserve">Old Metairie-Bucktown              </t>
  </si>
  <si>
    <t xml:space="preserve">Metairie Clearview N of I-10       </t>
  </si>
  <si>
    <t xml:space="preserve">Belle Chasse                       </t>
  </si>
  <si>
    <t xml:space="preserve">Chalmette                          </t>
  </si>
  <si>
    <t xml:space="preserve">Gretna                             </t>
  </si>
  <si>
    <t xml:space="preserve">Gretna/S of Whitney                </t>
  </si>
  <si>
    <t xml:space="preserve">Harvey                             </t>
  </si>
  <si>
    <t xml:space="preserve">South Kenner                       </t>
  </si>
  <si>
    <t xml:space="preserve">North Kenner                       </t>
  </si>
  <si>
    <t xml:space="preserve">LaPlace                            </t>
  </si>
  <si>
    <t xml:space="preserve">Marrero                            </t>
  </si>
  <si>
    <t xml:space="preserve">Westwego                           </t>
  </si>
  <si>
    <t xml:space="preserve">Algiers                            </t>
  </si>
  <si>
    <t xml:space="preserve">Uptown                             </t>
  </si>
  <si>
    <t xml:space="preserve">French Quarter-Marigny             </t>
  </si>
  <si>
    <t xml:space="preserve">Carrollton/Riverbend               </t>
  </si>
  <si>
    <t xml:space="preserve">Mid City                           </t>
  </si>
  <si>
    <t xml:space="preserve">N.O. Postal Box Zone               </t>
  </si>
  <si>
    <t xml:space="preserve">Lakefront/Gentilly                 </t>
  </si>
  <si>
    <t xml:space="preserve">Harahan-Jefferson                  </t>
  </si>
  <si>
    <t xml:space="preserve">Lakefront/Lakeview                 </t>
  </si>
  <si>
    <t xml:space="preserve">Broadmoor                          </t>
  </si>
  <si>
    <t xml:space="preserve">N.O. East Crowder                  </t>
  </si>
  <si>
    <t xml:space="preserve">N.O. East Crowder to Wright Rd     </t>
  </si>
  <si>
    <t xml:space="preserve">N.O. East Wright Rd to I-510       </t>
  </si>
  <si>
    <t xml:space="preserve">N.O. East Past I-510               </t>
  </si>
  <si>
    <t xml:space="preserve">Lower Coast Algiers                </t>
  </si>
  <si>
    <t xml:space="preserve">Slidell                            </t>
  </si>
  <si>
    <t>Subtotal</t>
  </si>
  <si>
    <t>Other Louisiana</t>
  </si>
  <si>
    <t>Total Louisiana</t>
  </si>
  <si>
    <t>Out-of-State/Unknown</t>
  </si>
  <si>
    <t>TOTAL First Time Freshman</t>
  </si>
  <si>
    <t>Mc Donogh 35 Senior</t>
  </si>
  <si>
    <t>Warren Easton Fundamental</t>
  </si>
  <si>
    <t>John Ehret</t>
  </si>
  <si>
    <t>Alcee Fortier</t>
  </si>
  <si>
    <t>West Jefferson</t>
  </si>
  <si>
    <t>Sarah Reed</t>
  </si>
  <si>
    <t>Destrehan</t>
  </si>
  <si>
    <t>Marion Abramson</t>
  </si>
  <si>
    <t>Grace King</t>
  </si>
  <si>
    <t>East Jefferson</t>
  </si>
  <si>
    <t>Hahnville</t>
  </si>
  <si>
    <t>Riverdale</t>
  </si>
  <si>
    <t>Fisher Middle</t>
  </si>
  <si>
    <t>Salmen</t>
  </si>
  <si>
    <t>Archbishop Blenk</t>
  </si>
  <si>
    <t>Northshore</t>
  </si>
  <si>
    <t>Archbishop Rummel</t>
  </si>
  <si>
    <t>Archbishop Chapelle</t>
  </si>
  <si>
    <t>Unknown</t>
  </si>
  <si>
    <t>G.E.D.</t>
  </si>
  <si>
    <t>Non-High School Grads</t>
  </si>
  <si>
    <t>Number</t>
  </si>
  <si>
    <t>Charity School of Nursing</t>
  </si>
  <si>
    <t xml:space="preserve">N.O. CBD Lower Garden District       </t>
  </si>
  <si>
    <t xml:space="preserve">Bywater/ Lower 9th Ward             </t>
  </si>
  <si>
    <t>Gender</t>
  </si>
  <si>
    <t>Ethnicity</t>
  </si>
  <si>
    <t xml:space="preserve">                                                            Office of Institutional Research</t>
  </si>
  <si>
    <t>Full/Part Time Status, Headcount, FTE, SCH</t>
  </si>
  <si>
    <t>* FTE is calculated by dividing schedule credit hours by 15.</t>
  </si>
  <si>
    <t>Computer Network Technology</t>
  </si>
  <si>
    <t>Pre-Nursing</t>
  </si>
  <si>
    <t>Manufacturing</t>
  </si>
  <si>
    <t>Table of Contents</t>
  </si>
  <si>
    <t>Summary</t>
  </si>
  <si>
    <t>Enrollment by Gender</t>
  </si>
  <si>
    <t>Enrollment by Ethnicity</t>
  </si>
  <si>
    <t>Enrollment by Age</t>
  </si>
  <si>
    <t>Enrollment by Admission Status</t>
  </si>
  <si>
    <t>Enrollment by Classification</t>
  </si>
  <si>
    <t>Full-time/Part-time Status, Headcount, FTE, SCH</t>
  </si>
  <si>
    <t>Enrollment by Award Sought</t>
  </si>
  <si>
    <t>Enrollment by Program</t>
  </si>
  <si>
    <t>Enrollment by Division</t>
  </si>
  <si>
    <t>Enrollment by Parish</t>
  </si>
  <si>
    <t>Enrollment by Zip Code</t>
  </si>
  <si>
    <t>Top 50 "Feeder" High Schools of First Time Freshmen</t>
  </si>
  <si>
    <t>SUMMARY</t>
  </si>
  <si>
    <t>P</t>
  </si>
  <si>
    <t>Drafting (Certificate)</t>
  </si>
  <si>
    <t>Ranked by Student Total</t>
  </si>
  <si>
    <t>Visual Communications*</t>
  </si>
  <si>
    <t>Ranked by Student Total (cont.)</t>
  </si>
  <si>
    <t>Enrollment by Program Ranked by Student Total</t>
  </si>
  <si>
    <t>CET-Construction Management</t>
  </si>
  <si>
    <t xml:space="preserve">EST-Electronics Repair Technology </t>
  </si>
  <si>
    <t>EST-Biomedical Equip Repair Technology</t>
  </si>
  <si>
    <t xml:space="preserve">EST-Computer Repair Technology </t>
  </si>
  <si>
    <t>CET-Civil Construction Technology</t>
  </si>
  <si>
    <t>CET-Architectural Technology</t>
  </si>
  <si>
    <t>Northshore Site</t>
  </si>
  <si>
    <t>Administrative Office Technology*</t>
  </si>
  <si>
    <t>American Sign Language Studies</t>
  </si>
  <si>
    <t>Massage Therapy</t>
  </si>
  <si>
    <t>College  Wide</t>
  </si>
  <si>
    <t>City Park</t>
  </si>
  <si>
    <t>Slidell/Northshore</t>
  </si>
  <si>
    <t xml:space="preserve">Slidell/Northshore                            </t>
  </si>
  <si>
    <t>City Park Campus, continued</t>
  </si>
  <si>
    <t>Administrative Office Technology</t>
  </si>
  <si>
    <t xml:space="preserve">West Bank </t>
  </si>
  <si>
    <t>West Bank</t>
  </si>
  <si>
    <t>Washington</t>
  </si>
  <si>
    <t>Jean Lafitte</t>
  </si>
  <si>
    <t>Covington</t>
  </si>
  <si>
    <t>Non Resident Alien</t>
  </si>
  <si>
    <t>Other Students</t>
  </si>
  <si>
    <t>Site Total</t>
  </si>
  <si>
    <t xml:space="preserve">By The Office of Institutional Research </t>
  </si>
  <si>
    <t xml:space="preserve">   Business and Technology</t>
  </si>
  <si>
    <t xml:space="preserve">   Liberal Arts</t>
  </si>
  <si>
    <t xml:space="preserve">   Liberal Arts &amp; Sciences</t>
  </si>
  <si>
    <t xml:space="preserve">   Business, Technology &amp; Math</t>
  </si>
  <si>
    <t xml:space="preserve">   Workforce Development</t>
  </si>
  <si>
    <t>Percentages</t>
  </si>
  <si>
    <r>
      <t xml:space="preserve">FTE* Funding </t>
    </r>
    <r>
      <rPr>
        <sz val="8"/>
        <rFont val="Arial"/>
        <family val="2"/>
      </rPr>
      <t>(based on 15 SCH)</t>
    </r>
  </si>
  <si>
    <r>
      <t xml:space="preserve">FTE Other </t>
    </r>
    <r>
      <rPr>
        <sz val="8"/>
        <rFont val="Arial"/>
        <family val="2"/>
      </rPr>
      <t>(based on 12 SCH)</t>
    </r>
  </si>
  <si>
    <t>by Full/Part Time Status, Headcount, FTE, SCH by Campus</t>
  </si>
  <si>
    <t xml:space="preserve">   Basic Education-CPC</t>
  </si>
  <si>
    <t>Preliminary Enrollment  Report</t>
  </si>
  <si>
    <t>Spring Enrollment History 1997-2000</t>
  </si>
  <si>
    <t xml:space="preserve">   Covington</t>
  </si>
  <si>
    <t xml:space="preserve">   Slidell</t>
  </si>
  <si>
    <t>Construction Management Technology</t>
  </si>
  <si>
    <t>IT- Machine Tool Technology</t>
  </si>
  <si>
    <t>Computer Repair (Certificate)</t>
  </si>
  <si>
    <t>CET-Architectural Engineering</t>
  </si>
  <si>
    <t>Administrative Office Tech</t>
  </si>
  <si>
    <t>Medical Coding - Certificate</t>
  </si>
  <si>
    <t>Pastry Art - Certificate</t>
  </si>
  <si>
    <t>Radiation Therapy (Certificate)</t>
  </si>
  <si>
    <t xml:space="preserve">   Basic Education-NS</t>
  </si>
  <si>
    <t>Computer Aided Drafting &amp; Design -CADD</t>
  </si>
  <si>
    <t>Diploma</t>
  </si>
  <si>
    <t>Veterinary Technology</t>
  </si>
  <si>
    <t>Machine Tool Technology (Certificate)*</t>
  </si>
  <si>
    <t>Tangipahoa</t>
  </si>
  <si>
    <t>N/A</t>
  </si>
  <si>
    <t>HSVALID</t>
  </si>
  <si>
    <t>Percent</t>
  </si>
  <si>
    <t>Valid Percent</t>
  </si>
  <si>
    <t>Valid</t>
  </si>
  <si>
    <t>000002</t>
  </si>
  <si>
    <t>019164</t>
  </si>
  <si>
    <t>190190</t>
  </si>
  <si>
    <t>190690</t>
  </si>
  <si>
    <t>190965</t>
  </si>
  <si>
    <t>HL BOURGEOIS</t>
  </si>
  <si>
    <t>SOUTH TERREBONNE</t>
  </si>
  <si>
    <t>191261</t>
  </si>
  <si>
    <t>191783</t>
  </si>
  <si>
    <t>FREDRICK A DOUGLASS SENIOR</t>
  </si>
  <si>
    <t>HOLY CROSS</t>
  </si>
  <si>
    <t>EDNA KARR MAGNET</t>
  </si>
  <si>
    <t>JOHN CURTIS CHRISTIAN</t>
  </si>
  <si>
    <t>192097</t>
  </si>
  <si>
    <t>CABRINI</t>
  </si>
  <si>
    <t>XAVIER PREPARATORY</t>
  </si>
  <si>
    <t>PORT SULPHUR</t>
  </si>
  <si>
    <t>192538</t>
  </si>
  <si>
    <t>205640</t>
  </si>
  <si>
    <t>PICAYUNE MEMORIAL</t>
  </si>
  <si>
    <t>999996</t>
  </si>
  <si>
    <t>GED</t>
  </si>
  <si>
    <t>Slidell</t>
  </si>
  <si>
    <t>Chalmette</t>
  </si>
  <si>
    <t>F.T. Nicholls</t>
  </si>
  <si>
    <t>George W. Carver Sr</t>
  </si>
  <si>
    <t xml:space="preserve"> </t>
  </si>
  <si>
    <t>NEW IBERIA SENIOR</t>
  </si>
  <si>
    <t>012170</t>
  </si>
  <si>
    <t>190035</t>
  </si>
  <si>
    <t>251427</t>
  </si>
  <si>
    <t>253328</t>
  </si>
  <si>
    <t>501335</t>
  </si>
  <si>
    <t>Alfred T Bonnabel</t>
  </si>
  <si>
    <t>O Perry Walker Senior</t>
  </si>
  <si>
    <t>Belle Chasse</t>
  </si>
  <si>
    <t xml:space="preserve">Fountaineblueau  </t>
  </si>
  <si>
    <t>John F Kennedy Senior</t>
  </si>
  <si>
    <t>Mandeville</t>
  </si>
  <si>
    <t>Bogalusa High School West</t>
  </si>
  <si>
    <t>Ecole Classique</t>
  </si>
  <si>
    <t>Hammond High</t>
  </si>
  <si>
    <t>John Mcdonogh Senior</t>
  </si>
  <si>
    <t>Ponchatoula High</t>
  </si>
  <si>
    <t>Holy Cross</t>
  </si>
  <si>
    <t>St Augustine</t>
  </si>
  <si>
    <t xml:space="preserve">        Page no.</t>
  </si>
  <si>
    <t>First-Time Freshmen*</t>
  </si>
  <si>
    <t>* 1,043 were First-time Freshman in Fall 2005 who returned in Spring 2006; 483 are new first time frehman for Spring 2006</t>
  </si>
  <si>
    <t>Visual Communications</t>
  </si>
  <si>
    <t xml:space="preserve"> Total College Wide</t>
  </si>
  <si>
    <t>Total City Park Campus</t>
  </si>
  <si>
    <t>Total West Bank Campus</t>
  </si>
  <si>
    <t>Total Charity Campus</t>
  </si>
  <si>
    <t>Total Northshore Site</t>
  </si>
  <si>
    <r>
      <t>*</t>
    </r>
    <r>
      <rPr>
        <i/>
        <sz val="8"/>
        <rFont val="Arial"/>
        <family val="2"/>
      </rPr>
      <t xml:space="preserve"> Formerly named Early Childhood Education</t>
    </r>
  </si>
  <si>
    <t>Care &amp; Development of Young Children</t>
  </si>
  <si>
    <t>Hospitality Management</t>
  </si>
  <si>
    <t>Website Developer</t>
  </si>
  <si>
    <t>Real Estate Agent</t>
  </si>
  <si>
    <t xml:space="preserve">   Nursing</t>
  </si>
  <si>
    <t>Frequency</t>
  </si>
  <si>
    <t>000243</t>
  </si>
  <si>
    <t>111848</t>
  </si>
  <si>
    <t>ANDREW JACKSON FUNDAMENTAL</t>
  </si>
  <si>
    <t>WEST ST JOHN</t>
  </si>
  <si>
    <t>191105</t>
  </si>
  <si>
    <t>LUTCHER</t>
  </si>
  <si>
    <t>IMMACULATA</t>
  </si>
  <si>
    <t>DELASALLE</t>
  </si>
  <si>
    <t>SAINT MARYS DOMINICAN</t>
  </si>
  <si>
    <t>WALTER L COHEN</t>
  </si>
  <si>
    <t>443408</t>
  </si>
  <si>
    <t>UNKNOWN OUT OF STATE</t>
  </si>
  <si>
    <t>FOREIGN HIGH SCHOOL</t>
  </si>
  <si>
    <t>Booker T. Washington</t>
  </si>
  <si>
    <t>LB Landry</t>
  </si>
  <si>
    <t>LW Higgins</t>
  </si>
  <si>
    <t>LE Rabouin Voc</t>
  </si>
  <si>
    <t>Mc Main Magnet</t>
  </si>
  <si>
    <t>JS Clark Senior</t>
  </si>
  <si>
    <t>Enrollment by Online Status</t>
  </si>
  <si>
    <t>No. of students taking a web class</t>
  </si>
  <si>
    <t>Students taking only web classes</t>
  </si>
  <si>
    <t>Average no. of web courses taken</t>
  </si>
  <si>
    <t>Students in only F2F classes</t>
  </si>
  <si>
    <t>Note: F2F = Face to Face</t>
  </si>
  <si>
    <t>Students taking a web class</t>
  </si>
  <si>
    <t>Note:  Percentages will not add up to 100%.</t>
  </si>
  <si>
    <t>Northshore site</t>
  </si>
  <si>
    <t>No of students taking a web class</t>
  </si>
  <si>
    <t>Enrollment by Program, Part-time Status</t>
  </si>
  <si>
    <t>Enrollment by Program, Full-time Status</t>
  </si>
  <si>
    <t>Spring 2008</t>
  </si>
  <si>
    <t>to 2008</t>
  </si>
  <si>
    <t>Spring Enrollment History 2004-2008 by Gender</t>
  </si>
  <si>
    <t>Spring Enrollment History 2004-2008 by Ethnicity</t>
  </si>
  <si>
    <t>Spring Enrollment History 2004-2008 Ethnicity by Campus</t>
  </si>
  <si>
    <t>Spring Enrollment History 2004-2008 by Age</t>
  </si>
  <si>
    <t>Spring Enrollment History 2004-2008 by Age by Campus</t>
  </si>
  <si>
    <t>Spring Enrollment History 2004-2008 by Admission Status</t>
  </si>
  <si>
    <t>Spring Enrollment History 2004-2008 by Admission Status by Campus</t>
  </si>
  <si>
    <t>Spring Enrollment History 2004-2008 by Classification</t>
  </si>
  <si>
    <t>Spring Enrollment History 2004-2008 Classification by Campus</t>
  </si>
  <si>
    <t xml:space="preserve">Spring Enrollment History 2004-2008 by </t>
  </si>
  <si>
    <t>Spring Enrollment History 2004-2008</t>
  </si>
  <si>
    <t>Spring Enrollment History 2004-2008 by Award Sought</t>
  </si>
  <si>
    <t>Spring Enrollment History 2004-2008 by Division</t>
  </si>
  <si>
    <t>Spring Enrollment History 2004-2008 by Online Status</t>
  </si>
  <si>
    <t xml:space="preserve">Spring Full-time Enrollment History 2004-2008 by Program </t>
  </si>
  <si>
    <t xml:space="preserve">Spring Part-time Enrollment History 2004-2008 by Program </t>
  </si>
  <si>
    <t>Spring Enrollment History 2004-2008 by Program</t>
  </si>
  <si>
    <t>Spring Enrollment History 2004-2008 by Program (cont.)</t>
  </si>
  <si>
    <t>Spring Enrollment History 2004-2008 by Campus</t>
  </si>
  <si>
    <t>Spring Enrollment History 2004-2008 by Campus (cont.)</t>
  </si>
  <si>
    <t xml:space="preserve">Spring Enrollment History 2004-2008 by Program </t>
  </si>
  <si>
    <t>Spring Enrollment History 2004-2008 by Parish</t>
  </si>
  <si>
    <t>Spring Enrollment History 2004-2008 by Parish (cont.)</t>
  </si>
  <si>
    <t>Spring Enrollment History 2004-2008 by Top "Feeder" High Schools</t>
  </si>
  <si>
    <t>Spring Enrollment History 2004-2008 by Zip Code (zip code order)</t>
  </si>
  <si>
    <t>Spring Enrollment History 2004-2008 Zip Code by Campus (zip code order)</t>
  </si>
  <si>
    <r>
      <t>Course Enrollment (Duplicated)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</si>
  <si>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Students are counted once, on the campus that they are taking most of their classes.</t>
    </r>
  </si>
  <si>
    <r>
      <t xml:space="preserve"> Enrollment Unduplicated</t>
    </r>
    <r>
      <rPr>
        <b/>
        <vertAlign val="superscript"/>
        <sz val="10"/>
        <rFont val="Arial"/>
        <family val="2"/>
      </rPr>
      <t>1</t>
    </r>
  </si>
  <si>
    <t>Teaching Grades 1-5</t>
  </si>
  <si>
    <t xml:space="preserve">Culinary Arts -Catering </t>
  </si>
  <si>
    <t>Entrepreneurship</t>
  </si>
  <si>
    <t>190208</t>
  </si>
  <si>
    <t>190590</t>
  </si>
  <si>
    <t>CENTRAL LAFOURCHE</t>
  </si>
  <si>
    <t>LORANGER</t>
  </si>
  <si>
    <t>HERITAGE ACADEMY</t>
  </si>
  <si>
    <t>ACADEMY OF HOLY ANGELS</t>
  </si>
  <si>
    <t>BENJAMIN FRANKLIN</t>
  </si>
  <si>
    <t>192026</t>
  </si>
  <si>
    <t>192050</t>
  </si>
  <si>
    <t>192117</t>
  </si>
  <si>
    <t>URSULINE ACADEMY</t>
  </si>
  <si>
    <t>192623</t>
  </si>
  <si>
    <t>192860</t>
  </si>
  <si>
    <t>233048</t>
  </si>
  <si>
    <t>250465</t>
  </si>
  <si>
    <t>251419</t>
  </si>
  <si>
    <t>251575</t>
  </si>
  <si>
    <t>251635</t>
  </si>
  <si>
    <t>251980</t>
  </si>
  <si>
    <t>252280</t>
  </si>
  <si>
    <t>252505</t>
  </si>
  <si>
    <t>253075</t>
  </si>
  <si>
    <t>253160</t>
  </si>
  <si>
    <t>260040</t>
  </si>
  <si>
    <t>262947</t>
  </si>
  <si>
    <t>263645</t>
  </si>
  <si>
    <t>270400</t>
  </si>
  <si>
    <t>281720</t>
  </si>
  <si>
    <t>310655</t>
  </si>
  <si>
    <t>311051</t>
  </si>
  <si>
    <t>334630</t>
  </si>
  <si>
    <t>341451</t>
  </si>
  <si>
    <t>361028</t>
  </si>
  <si>
    <t>361150</t>
  </si>
  <si>
    <t>361323</t>
  </si>
  <si>
    <t>365560</t>
  </si>
  <si>
    <t>380865</t>
  </si>
  <si>
    <t>390190</t>
  </si>
  <si>
    <t>391315</t>
  </si>
  <si>
    <t>395032</t>
  </si>
  <si>
    <t>431706</t>
  </si>
  <si>
    <t>440077</t>
  </si>
  <si>
    <t>440078</t>
  </si>
  <si>
    <t>441420</t>
  </si>
  <si>
    <t>441757</t>
  </si>
  <si>
    <t>441758</t>
  </si>
  <si>
    <t>443367</t>
  </si>
  <si>
    <t>443849</t>
  </si>
  <si>
    <t>443910</t>
  </si>
  <si>
    <t>444280</t>
  </si>
  <si>
    <t>445025</t>
  </si>
  <si>
    <t>445625</t>
  </si>
  <si>
    <t>480586</t>
  </si>
  <si>
    <t>000190</t>
  </si>
  <si>
    <t>000251</t>
  </si>
  <si>
    <t>000274</t>
  </si>
  <si>
    <t>001305</t>
  </si>
  <si>
    <t>005427</t>
  </si>
  <si>
    <t>006031</t>
  </si>
  <si>
    <t>010150</t>
  </si>
  <si>
    <t>010200</t>
  </si>
  <si>
    <t>010950</t>
  </si>
  <si>
    <t>012690</t>
  </si>
  <si>
    <t>041422</t>
  </si>
  <si>
    <t>050680</t>
  </si>
  <si>
    <t>050700</t>
  </si>
  <si>
    <t>050829</t>
  </si>
  <si>
    <t>050865</t>
  </si>
  <si>
    <t>051925</t>
  </si>
  <si>
    <t>052641</t>
  </si>
  <si>
    <t>052870</t>
  </si>
  <si>
    <t>060225</t>
  </si>
  <si>
    <t>100309</t>
  </si>
  <si>
    <t>100513</t>
  </si>
  <si>
    <t>101089</t>
  </si>
  <si>
    <t>110695</t>
  </si>
  <si>
    <t>111739</t>
  </si>
  <si>
    <t>112279</t>
  </si>
  <si>
    <t>112745</t>
  </si>
  <si>
    <t>143170</t>
  </si>
  <si>
    <t>143857</t>
  </si>
  <si>
    <t>150462</t>
  </si>
  <si>
    <t>190050</t>
  </si>
  <si>
    <t>190182</t>
  </si>
  <si>
    <t>190183</t>
  </si>
  <si>
    <t>190186</t>
  </si>
  <si>
    <t>190205</t>
  </si>
  <si>
    <t>190218</t>
  </si>
  <si>
    <t>190680</t>
  </si>
  <si>
    <t>191044</t>
  </si>
  <si>
    <t>191375</t>
  </si>
  <si>
    <t>191400</t>
  </si>
  <si>
    <t>191760</t>
  </si>
  <si>
    <t>192049</t>
  </si>
  <si>
    <t>192182</t>
  </si>
  <si>
    <t>192945</t>
  </si>
  <si>
    <t>192995</t>
  </si>
  <si>
    <t>193060</t>
  </si>
  <si>
    <t>210007</t>
  </si>
  <si>
    <t>220820</t>
  </si>
  <si>
    <t>221000</t>
  </si>
  <si>
    <t>233205</t>
  </si>
  <si>
    <t>240419</t>
  </si>
  <si>
    <t>251030</t>
  </si>
  <si>
    <t>251825</t>
  </si>
  <si>
    <t>252400</t>
  </si>
  <si>
    <t>320630</t>
  </si>
  <si>
    <t>332275</t>
  </si>
  <si>
    <t>363375</t>
  </si>
  <si>
    <t>365507</t>
  </si>
  <si>
    <t>393524</t>
  </si>
  <si>
    <t>430900</t>
  </si>
  <si>
    <t>431463</t>
  </si>
  <si>
    <t>440076</t>
  </si>
  <si>
    <t>440301</t>
  </si>
  <si>
    <t>441490</t>
  </si>
  <si>
    <t>441875</t>
  </si>
  <si>
    <t>442494</t>
  </si>
  <si>
    <t>442537</t>
  </si>
  <si>
    <t>443358</t>
  </si>
  <si>
    <t>443394</t>
  </si>
  <si>
    <t>443411</t>
  </si>
  <si>
    <t>444087</t>
  </si>
  <si>
    <t>445569</t>
  </si>
  <si>
    <t>446692</t>
  </si>
  <si>
    <t>470028</t>
  </si>
  <si>
    <t>471857</t>
  </si>
  <si>
    <t>472306</t>
  </si>
  <si>
    <t>480545</t>
  </si>
  <si>
    <t>500282</t>
  </si>
  <si>
    <t>501159</t>
  </si>
  <si>
    <t>999101</t>
  </si>
  <si>
    <t>Helen Cox</t>
  </si>
  <si>
    <t>Fountainebleau High</t>
  </si>
  <si>
    <t>PINE HIGH SCHOOL</t>
  </si>
  <si>
    <t>WEB-UNKNOWN  High School</t>
  </si>
  <si>
    <t>Amite High School</t>
  </si>
  <si>
    <t>Le Rabouin Voc</t>
  </si>
  <si>
    <t>Mcdonogh 35 Senior</t>
  </si>
  <si>
    <t>Archbishop Shaw</t>
  </si>
  <si>
    <t>Xavier Preparatory</t>
  </si>
  <si>
    <t>Pearl River</t>
  </si>
  <si>
    <t>Alfred Lawless Senior</t>
  </si>
  <si>
    <t>Bogalusa Hs West</t>
  </si>
  <si>
    <t>Booker T Washington</t>
  </si>
  <si>
    <t>George W Carver Sr</t>
  </si>
  <si>
    <t>South Lafourche</t>
  </si>
  <si>
    <t>FT Nicholls</t>
  </si>
  <si>
    <t>John Mc Donogh Senior</t>
  </si>
  <si>
    <t>Non HS Grad</t>
  </si>
  <si>
    <t>total unknown</t>
  </si>
  <si>
    <t>Enrollment increased 11.9% from Spring 2007 (11,780) to Spring 2008 (13,179).</t>
  </si>
  <si>
    <t xml:space="preserve">Enrollment is down by 19.9% from Spring 2004 (pre-Katrina) to Spring 2008 (post-Katrina). </t>
  </si>
  <si>
    <t xml:space="preserve">Our male enrollment increased by 16% while female enrollment increased by 10.1% since Spring 2007.  </t>
  </si>
  <si>
    <t xml:space="preserve"> Hispanic enrollment increased by 21.3%, our Non-Resident Alien enrollment has increased by 17%,and our African American enrollment by 16.4% in 1 year.</t>
  </si>
  <si>
    <t>Students seeking a 1 year certificate increased by 34.1% and non-degree seekers increased by 26.7% from Spring 2007.</t>
  </si>
  <si>
    <t xml:space="preserve">General Studies had the largest increase of 225 students from last year. Motor Vehicle Technology, Business Administration, English as a Second Language had significant increases in program enrollment.  </t>
  </si>
  <si>
    <t>Pre-nursing had a significant increase of 6%, 150 students, while the number of Students accepted into the Nursing program decreased by 3.5% from the last year.</t>
  </si>
  <si>
    <t xml:space="preserve">Basic Education on the Northshore site has increased by 44.4% since Spring 2007. </t>
  </si>
  <si>
    <t>Enrollment of students residing in St. Tammany parish increased by 19.2%, Orleans by 12% and Jefferson parish by 9.4%.</t>
  </si>
  <si>
    <t xml:space="preserve">Enrollment at the City Park campus increased by 18.1%  since Spring 2007.   </t>
  </si>
  <si>
    <t xml:space="preserve">West Bank has grown decreased by 3.0% since Spring 2007.  </t>
  </si>
  <si>
    <t xml:space="preserve">The Northshore Site had the largest increased of 18.3% in the last year. </t>
  </si>
  <si>
    <t>The Northshore site, created in Spring 2003, had the largest increase of 18.3% in the last year.</t>
  </si>
  <si>
    <t>Continuing student enrollment increased 15%, transfer students increased by 5.8% and First-time Freshman increased by 3.7%. While Readmited student enrollment decreased by 12.3% from Spring 2007.</t>
  </si>
  <si>
    <r>
      <t xml:space="preserve">   2</t>
    </r>
    <r>
      <rPr>
        <sz val="8"/>
        <rFont val="Arial"/>
        <family val="2"/>
      </rPr>
      <t>Students are counted for each class taken.</t>
    </r>
  </si>
  <si>
    <t>Each student is counted once college wide and assigned a campus.</t>
  </si>
  <si>
    <r>
      <t xml:space="preserve">   3</t>
    </r>
    <r>
      <rPr>
        <sz val="8"/>
        <rFont val="Arial"/>
        <family val="2"/>
      </rPr>
      <t>Students are counted once on each campus they are taking a class.</t>
    </r>
  </si>
  <si>
    <r>
      <t>Unduplicated Campus Headcount</t>
    </r>
    <r>
      <rPr>
        <b/>
        <vertAlign val="superscript"/>
        <sz val="10"/>
        <rFont val="Arial"/>
        <family val="2"/>
      </rPr>
      <t>3</t>
    </r>
  </si>
  <si>
    <t>Published on February 25,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</si>
</sst>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00"/>
    <numFmt numFmtId="171" formatCode="_(* #,##0.0_);_(* \(#,##0.0\);_(* &quot;-&quot;??_);_(@_)"/>
    <numFmt numFmtId="172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5"/>
      <name val="Arial"/>
      <family val="0"/>
    </font>
    <font>
      <sz val="11"/>
      <name val="Arial"/>
      <family val="0"/>
    </font>
    <font>
      <sz val="4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3.25"/>
      <name val="Arial"/>
      <family val="0"/>
    </font>
    <font>
      <sz val="2.5"/>
      <name val="Arial"/>
      <family val="0"/>
    </font>
    <font>
      <sz val="17.75"/>
      <name val="Arial"/>
      <family val="0"/>
    </font>
    <font>
      <sz val="18"/>
      <name val="Arial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9.75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.25"/>
      <name val="Arial"/>
      <family val="2"/>
    </font>
    <font>
      <sz val="10"/>
      <name val="Arial Narrow"/>
      <family val="2"/>
    </font>
    <font>
      <sz val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b/>
      <sz val="12"/>
      <name val="Wingdings 2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indexed="9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4" fontId="8" fillId="0" borderId="3" xfId="23" applyNumberFormat="1" applyFont="1" applyFill="1" applyBorder="1" applyAlignment="1">
      <alignment horizontal="right" vertical="center"/>
    </xf>
    <xf numFmtId="164" fontId="3" fillId="0" borderId="3" xfId="23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21" applyNumberFormat="1" applyFont="1" applyBorder="1" applyAlignment="1">
      <alignment horizontal="right" vertical="center"/>
      <protection/>
    </xf>
    <xf numFmtId="3" fontId="3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3" xfId="0" applyFont="1" applyBorder="1" applyAlignment="1">
      <alignment horizontal="right" vertical="center"/>
    </xf>
    <xf numFmtId="0" fontId="3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3" fontId="3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7" fillId="0" borderId="4" xfId="0" applyFont="1" applyBorder="1" applyAlignment="1">
      <alignment vertical="center"/>
    </xf>
    <xf numFmtId="0" fontId="3" fillId="0" borderId="3" xfId="0" applyFont="1" applyBorder="1" applyAlignment="1">
      <alignment/>
    </xf>
    <xf numFmtId="164" fontId="3" fillId="0" borderId="0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0" fillId="0" borderId="0" xfId="22" applyFont="1" applyFill="1" applyBorder="1" applyAlignment="1">
      <alignment vertical="center"/>
      <protection/>
    </xf>
    <xf numFmtId="0" fontId="3" fillId="0" borderId="4" xfId="0" applyFont="1" applyBorder="1" applyAlignment="1">
      <alignment vertical="top"/>
    </xf>
    <xf numFmtId="3" fontId="3" fillId="0" borderId="0" xfId="22" applyNumberFormat="1" applyFont="1" applyBorder="1" applyAlignment="1">
      <alignment horizontal="right" vertical="center"/>
      <protection/>
    </xf>
    <xf numFmtId="0" fontId="3" fillId="0" borderId="4" xfId="0" applyFont="1" applyBorder="1" applyAlignment="1">
      <alignment/>
    </xf>
    <xf numFmtId="0" fontId="0" fillId="0" borderId="0" xfId="22" applyFont="1" applyAlignment="1">
      <alignment horizontal="centerContinuous" vertical="center"/>
      <protection/>
    </xf>
    <xf numFmtId="0" fontId="3" fillId="0" borderId="3" xfId="22" applyFont="1" applyBorder="1" applyAlignment="1">
      <alignment horizontal="center" vertical="center"/>
      <protection/>
    </xf>
    <xf numFmtId="3" fontId="3" fillId="0" borderId="3" xfId="22" applyNumberFormat="1" applyFont="1" applyBorder="1" applyAlignment="1">
      <alignment horizontal="right" vertical="center"/>
      <protection/>
    </xf>
    <xf numFmtId="164" fontId="3" fillId="0" borderId="2" xfId="23" applyNumberFormat="1" applyFont="1" applyFill="1" applyBorder="1" applyAlignment="1">
      <alignment horizontal="right" vertical="center"/>
    </xf>
    <xf numFmtId="3" fontId="3" fillId="0" borderId="3" xfId="23" applyNumberFormat="1" applyFont="1" applyFill="1" applyBorder="1" applyAlignment="1">
      <alignment horizontal="right" vertical="center"/>
    </xf>
    <xf numFmtId="3" fontId="8" fillId="0" borderId="3" xfId="23" applyNumberFormat="1" applyFont="1" applyFill="1" applyBorder="1" applyAlignment="1">
      <alignment horizontal="right" vertical="center"/>
    </xf>
    <xf numFmtId="3" fontId="3" fillId="0" borderId="0" xfId="23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3" xfId="2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22" applyFont="1" applyAlignment="1">
      <alignment horizontal="center" vertical="center"/>
      <protection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23" applyNumberFormat="1" applyFont="1" applyFill="1" applyBorder="1" applyAlignment="1">
      <alignment horizontal="right" vertical="center"/>
    </xf>
    <xf numFmtId="164" fontId="8" fillId="0" borderId="0" xfId="23" applyNumberFormat="1" applyFont="1" applyFill="1" applyBorder="1" applyAlignment="1">
      <alignment horizontal="right" vertical="center"/>
    </xf>
    <xf numFmtId="3" fontId="3" fillId="0" borderId="8" xfId="22" applyNumberFormat="1" applyFont="1" applyBorder="1" applyAlignment="1">
      <alignment horizontal="right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3" fontId="20" fillId="0" borderId="3" xfId="23" applyNumberFormat="1" applyFont="1" applyFill="1" applyBorder="1" applyAlignment="1">
      <alignment horizontal="right" vertical="center"/>
    </xf>
    <xf numFmtId="164" fontId="20" fillId="0" borderId="3" xfId="23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22" applyFont="1" applyAlignment="1">
      <alignment horizontal="center" vertical="center"/>
      <protection/>
    </xf>
    <xf numFmtId="0" fontId="19" fillId="0" borderId="0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4" fillId="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23" applyNumberFormat="1" applyFont="1" applyFill="1" applyBorder="1" applyAlignment="1">
      <alignment horizontal="right" vertical="center"/>
    </xf>
    <xf numFmtId="164" fontId="3" fillId="0" borderId="0" xfId="23" applyNumberFormat="1" applyFont="1" applyFill="1" applyBorder="1" applyAlignment="1">
      <alignment horizontal="right" vertical="center"/>
    </xf>
    <xf numFmtId="3" fontId="8" fillId="0" borderId="0" xfId="23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21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3" fontId="22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0" xfId="22" applyFont="1" applyBorder="1" applyAlignment="1">
      <alignment horizontal="center" vertical="center"/>
      <protection/>
    </xf>
    <xf numFmtId="164" fontId="7" fillId="0" borderId="3" xfId="2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/>
    </xf>
    <xf numFmtId="0" fontId="7" fillId="0" borderId="3" xfId="22" applyFont="1" applyBorder="1" applyAlignment="1">
      <alignment horizontal="center" vertical="center"/>
      <protection/>
    </xf>
    <xf numFmtId="3" fontId="7" fillId="0" borderId="3" xfId="22" applyNumberFormat="1" applyFont="1" applyBorder="1" applyAlignment="1">
      <alignment horizontal="right" vertical="center"/>
      <protection/>
    </xf>
    <xf numFmtId="3" fontId="7" fillId="0" borderId="3" xfId="23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0" borderId="2" xfId="23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4" fillId="3" borderId="4" xfId="0" applyFont="1" applyFill="1" applyBorder="1" applyAlignment="1">
      <alignment/>
    </xf>
    <xf numFmtId="0" fontId="0" fillId="3" borderId="13" xfId="0" applyFill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10" xfId="0" applyFont="1" applyFill="1" applyBorder="1" applyAlignment="1">
      <alignment horizontal="centerContinuous" vertical="top"/>
    </xf>
    <xf numFmtId="0" fontId="4" fillId="3" borderId="11" xfId="0" applyFont="1" applyFill="1" applyBorder="1" applyAlignment="1">
      <alignment horizontal="centerContinuous"/>
    </xf>
    <xf numFmtId="0" fontId="7" fillId="3" borderId="1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7" fillId="3" borderId="9" xfId="22" applyFont="1" applyFill="1" applyBorder="1" applyAlignment="1">
      <alignment horizontal="center" vertical="center"/>
      <protection/>
    </xf>
    <xf numFmtId="0" fontId="7" fillId="3" borderId="2" xfId="22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0" borderId="3" xfId="22" applyNumberFormat="1" applyFont="1" applyFill="1" applyBorder="1" applyAlignment="1">
      <alignment horizontal="right" vertical="center"/>
      <protection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3" fontId="3" fillId="4" borderId="4" xfId="0" applyNumberFormat="1" applyFont="1" applyFill="1" applyBorder="1" applyAlignment="1">
      <alignment horizontal="right" vertical="center"/>
    </xf>
    <xf numFmtId="3" fontId="7" fillId="0" borderId="3" xfId="22" applyNumberFormat="1" applyFont="1" applyFill="1" applyBorder="1" applyAlignment="1">
      <alignment horizontal="right" vertical="center"/>
      <protection/>
    </xf>
    <xf numFmtId="0" fontId="4" fillId="3" borderId="11" xfId="0" applyFont="1" applyFill="1" applyBorder="1" applyAlignment="1">
      <alignment vertical="top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23" applyNumberFormat="1" applyFont="1" applyFill="1" applyBorder="1" applyAlignment="1">
      <alignment horizontal="right" vertical="center"/>
    </xf>
    <xf numFmtId="164" fontId="7" fillId="0" borderId="0" xfId="23" applyNumberFormat="1" applyFont="1" applyFill="1" applyBorder="1" applyAlignment="1">
      <alignment horizontal="right" vertical="center"/>
    </xf>
    <xf numFmtId="0" fontId="7" fillId="0" borderId="0" xfId="22" applyFont="1" applyBorder="1" applyAlignment="1">
      <alignment horizontal="left" vertical="center"/>
      <protection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Continuous" vertical="top"/>
    </xf>
    <xf numFmtId="0" fontId="4" fillId="3" borderId="11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/>
    </xf>
    <xf numFmtId="0" fontId="7" fillId="0" borderId="0" xfId="22" applyFont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0" borderId="0" xfId="22" applyNumberFormat="1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3" xfId="21" applyNumberFormat="1" applyFont="1" applyFill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7" fillId="2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2" xfId="23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3" fontId="7" fillId="0" borderId="2" xfId="23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/>
    </xf>
    <xf numFmtId="0" fontId="7" fillId="2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 vertical="center"/>
    </xf>
    <xf numFmtId="3" fontId="32" fillId="0" borderId="3" xfId="23" applyNumberFormat="1" applyFont="1" applyFill="1" applyBorder="1" applyAlignment="1">
      <alignment horizontal="right" vertical="center"/>
    </xf>
    <xf numFmtId="164" fontId="32" fillId="0" borderId="3" xfId="23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3" fillId="0" borderId="3" xfId="0" applyFont="1" applyFill="1" applyBorder="1" applyAlignment="1">
      <alignment horizontal="left" vertical="center" indent="1"/>
    </xf>
    <xf numFmtId="3" fontId="7" fillId="0" borderId="13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3" fontId="3" fillId="5" borderId="0" xfId="0" applyNumberFormat="1" applyFont="1" applyFill="1" applyBorder="1" applyAlignment="1">
      <alignment horizontal="right" vertical="center"/>
    </xf>
    <xf numFmtId="9" fontId="3" fillId="0" borderId="2" xfId="23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3" fontId="3" fillId="0" borderId="11" xfId="23" applyNumberFormat="1" applyFont="1" applyFill="1" applyBorder="1" applyAlignment="1">
      <alignment horizontal="right" vertical="center"/>
    </xf>
    <xf numFmtId="164" fontId="3" fillId="0" borderId="11" xfId="2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indent="1"/>
    </xf>
    <xf numFmtId="9" fontId="3" fillId="0" borderId="0" xfId="23" applyFont="1" applyFill="1" applyBorder="1" applyAlignment="1">
      <alignment horizontal="right" vertical="center"/>
    </xf>
    <xf numFmtId="3" fontId="20" fillId="0" borderId="0" xfId="23" applyNumberFormat="1" applyFont="1" applyFill="1" applyBorder="1" applyAlignment="1">
      <alignment horizontal="right" vertical="center"/>
    </xf>
    <xf numFmtId="164" fontId="20" fillId="0" borderId="0" xfId="23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0" fontId="19" fillId="0" borderId="0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0" fillId="3" borderId="9" xfId="22" applyFont="1" applyFill="1" applyBorder="1" applyAlignment="1">
      <alignment vertical="center" wrapText="1"/>
      <protection/>
    </xf>
    <xf numFmtId="0" fontId="0" fillId="3" borderId="2" xfId="22" applyFont="1" applyFill="1" applyBorder="1" applyAlignment="1">
      <alignment vertical="center" wrapText="1"/>
      <protection/>
    </xf>
    <xf numFmtId="0" fontId="3" fillId="0" borderId="0" xfId="22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4" fontId="14" fillId="0" borderId="0" xfId="0" applyNumberFormat="1" applyFont="1" applyAlignment="1">
      <alignment horizontal="left" wrapText="1"/>
    </xf>
    <xf numFmtId="0" fontId="7" fillId="0" borderId="0" xfId="22" applyFont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23" applyNumberFormat="1" applyFont="1" applyFill="1" applyBorder="1" applyAlignment="1">
      <alignment horizontal="right" vertical="center"/>
    </xf>
    <xf numFmtId="164" fontId="7" fillId="0" borderId="12" xfId="23" applyNumberFormat="1" applyFont="1" applyFill="1" applyBorder="1" applyAlignment="1">
      <alignment horizontal="right" vertical="center"/>
    </xf>
    <xf numFmtId="3" fontId="3" fillId="0" borderId="12" xfId="23" applyNumberFormat="1" applyFont="1" applyFill="1" applyBorder="1" applyAlignment="1">
      <alignment horizontal="right" vertical="center"/>
    </xf>
    <xf numFmtId="164" fontId="7" fillId="0" borderId="5" xfId="23" applyNumberFormat="1" applyFont="1" applyFill="1" applyBorder="1" applyAlignment="1">
      <alignment horizontal="right" vertical="center"/>
    </xf>
    <xf numFmtId="3" fontId="33" fillId="0" borderId="0" xfId="23" applyNumberFormat="1" applyFont="1" applyFill="1" applyBorder="1" applyAlignment="1">
      <alignment horizontal="right" vertical="center"/>
    </xf>
    <xf numFmtId="164" fontId="33" fillId="0" borderId="0" xfId="23" applyNumberFormat="1" applyFont="1" applyFill="1" applyBorder="1" applyAlignment="1">
      <alignment horizontal="right" vertical="center"/>
    </xf>
    <xf numFmtId="164" fontId="7" fillId="0" borderId="7" xfId="23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3" fillId="2" borderId="11" xfId="0" applyNumberFormat="1" applyFont="1" applyFill="1" applyBorder="1" applyAlignment="1">
      <alignment horizontal="right" vertical="center"/>
    </xf>
    <xf numFmtId="3" fontId="20" fillId="0" borderId="11" xfId="23" applyNumberFormat="1" applyFont="1" applyFill="1" applyBorder="1" applyAlignment="1">
      <alignment horizontal="right" vertical="center"/>
    </xf>
    <xf numFmtId="164" fontId="20" fillId="0" borderId="11" xfId="23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2" fillId="0" borderId="0" xfId="23" applyNumberFormat="1" applyFont="1" applyFill="1" applyBorder="1" applyAlignment="1">
      <alignment horizontal="right" vertical="center"/>
    </xf>
    <xf numFmtId="164" fontId="32" fillId="0" borderId="0" xfId="2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3" fontId="7" fillId="0" borderId="11" xfId="23" applyNumberFormat="1" applyFont="1" applyFill="1" applyBorder="1" applyAlignment="1">
      <alignment horizontal="right" vertical="center"/>
    </xf>
    <xf numFmtId="164" fontId="7" fillId="0" borderId="11" xfId="23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64" fontId="3" fillId="0" borderId="12" xfId="23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4" fillId="3" borderId="6" xfId="0" applyFont="1" applyFill="1" applyBorder="1" applyAlignment="1" quotePrefix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3" fontId="7" fillId="0" borderId="13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6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5" fillId="0" borderId="4" xfId="0" applyFont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3" fontId="3" fillId="5" borderId="2" xfId="0" applyNumberFormat="1" applyFont="1" applyFill="1" applyBorder="1" applyAlignment="1">
      <alignment horizontal="right" vertical="center"/>
    </xf>
    <xf numFmtId="0" fontId="3" fillId="0" borderId="3" xfId="22" applyFont="1" applyBorder="1" applyAlignment="1">
      <alignment horizontal="left" vertical="center"/>
      <protection/>
    </xf>
    <xf numFmtId="0" fontId="3" fillId="0" borderId="9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3" fontId="7" fillId="0" borderId="8" xfId="22" applyNumberFormat="1" applyFont="1" applyBorder="1" applyAlignment="1">
      <alignment horizontal="right" vertical="center"/>
      <protection/>
    </xf>
    <xf numFmtId="3" fontId="3" fillId="5" borderId="3" xfId="22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3" fillId="0" borderId="11" xfId="0" applyFont="1" applyFill="1" applyBorder="1" applyAlignment="1">
      <alignment horizontal="left" vertical="center" indent="1"/>
    </xf>
    <xf numFmtId="0" fontId="0" fillId="0" borderId="4" xfId="0" applyBorder="1" applyAlignment="1">
      <alignment/>
    </xf>
    <xf numFmtId="3" fontId="3" fillId="0" borderId="4" xfId="22" applyNumberFormat="1" applyFont="1" applyBorder="1" applyAlignment="1">
      <alignment horizontal="right" vertical="center"/>
      <protection/>
    </xf>
    <xf numFmtId="3" fontId="7" fillId="0" borderId="4" xfId="22" applyNumberFormat="1" applyFont="1" applyBorder="1" applyAlignment="1">
      <alignment horizontal="right" vertical="center"/>
      <protection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 quotePrefix="1">
      <alignment horizontal="center" vertical="center"/>
    </xf>
    <xf numFmtId="0" fontId="4" fillId="3" borderId="20" xfId="0" applyFont="1" applyFill="1" applyBorder="1" applyAlignment="1" quotePrefix="1">
      <alignment horizontal="center" vertical="center"/>
    </xf>
    <xf numFmtId="3" fontId="3" fillId="0" borderId="21" xfId="23" applyNumberFormat="1" applyFont="1" applyFill="1" applyBorder="1" applyAlignment="1">
      <alignment horizontal="right" vertical="center"/>
    </xf>
    <xf numFmtId="164" fontId="3" fillId="0" borderId="22" xfId="23" applyNumberFormat="1" applyFont="1" applyFill="1" applyBorder="1" applyAlignment="1">
      <alignment horizontal="right" vertical="center"/>
    </xf>
    <xf numFmtId="3" fontId="7" fillId="0" borderId="23" xfId="23" applyNumberFormat="1" applyFont="1" applyFill="1" applyBorder="1" applyAlignment="1">
      <alignment horizontal="right" vertical="center"/>
    </xf>
    <xf numFmtId="164" fontId="7" fillId="0" borderId="24" xfId="23" applyNumberFormat="1" applyFont="1" applyFill="1" applyBorder="1" applyAlignment="1">
      <alignment horizontal="right" vertical="center"/>
    </xf>
    <xf numFmtId="3" fontId="3" fillId="0" borderId="25" xfId="23" applyNumberFormat="1" applyFont="1" applyFill="1" applyBorder="1" applyAlignment="1">
      <alignment horizontal="right" vertical="center"/>
    </xf>
    <xf numFmtId="164" fontId="3" fillId="0" borderId="26" xfId="23" applyNumberFormat="1" applyFont="1" applyFill="1" applyBorder="1" applyAlignment="1">
      <alignment horizontal="right" vertical="center"/>
    </xf>
    <xf numFmtId="3" fontId="3" fillId="0" borderId="13" xfId="22" applyNumberFormat="1" applyFont="1" applyBorder="1" applyAlignment="1">
      <alignment horizontal="right" vertical="center"/>
      <protection/>
    </xf>
    <xf numFmtId="3" fontId="0" fillId="0" borderId="4" xfId="0" applyNumberFormat="1" applyFont="1" applyBorder="1" applyAlignment="1">
      <alignment horizontal="right" vertical="center"/>
    </xf>
    <xf numFmtId="3" fontId="8" fillId="0" borderId="2" xfId="23" applyNumberFormat="1" applyFont="1" applyFill="1" applyBorder="1" applyAlignment="1">
      <alignment horizontal="right" vertical="center"/>
    </xf>
    <xf numFmtId="164" fontId="8" fillId="0" borderId="2" xfId="23" applyNumberFormat="1" applyFont="1" applyFill="1" applyBorder="1" applyAlignment="1">
      <alignment horizontal="right" vertical="center"/>
    </xf>
    <xf numFmtId="3" fontId="33" fillId="0" borderId="2" xfId="23" applyNumberFormat="1" applyFont="1" applyFill="1" applyBorder="1" applyAlignment="1">
      <alignment horizontal="right" vertical="center"/>
    </xf>
    <xf numFmtId="164" fontId="33" fillId="0" borderId="2" xfId="23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7" fillId="2" borderId="0" xfId="0" applyFont="1" applyFill="1" applyAlignment="1">
      <alignment/>
    </xf>
    <xf numFmtId="0" fontId="38" fillId="3" borderId="3" xfId="0" applyFont="1" applyFill="1" applyBorder="1" applyAlignment="1" quotePrefix="1">
      <alignment horizontal="center" vertical="center"/>
    </xf>
    <xf numFmtId="0" fontId="38" fillId="0" borderId="0" xfId="0" applyFont="1" applyAlignment="1">
      <alignment/>
    </xf>
    <xf numFmtId="3" fontId="33" fillId="0" borderId="3" xfId="23" applyNumberFormat="1" applyFont="1" applyFill="1" applyBorder="1" applyAlignment="1">
      <alignment horizontal="right" vertical="center"/>
    </xf>
    <xf numFmtId="164" fontId="33" fillId="0" borderId="3" xfId="23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164" fontId="33" fillId="0" borderId="3" xfId="0" applyNumberFormat="1" applyFont="1" applyBorder="1" applyAlignment="1">
      <alignment vertical="center"/>
    </xf>
    <xf numFmtId="0" fontId="3" fillId="3" borderId="8" xfId="0" applyFont="1" applyFill="1" applyBorder="1" applyAlignment="1">
      <alignment/>
    </xf>
    <xf numFmtId="0" fontId="7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/>
    </xf>
    <xf numFmtId="3" fontId="3" fillId="3" borderId="27" xfId="0" applyNumberFormat="1" applyFont="1" applyFill="1" applyBorder="1" applyAlignment="1">
      <alignment horizontal="right" vertic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8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Continuous"/>
    </xf>
    <xf numFmtId="0" fontId="7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0" borderId="8" xfId="0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3" borderId="8" xfId="0" applyFont="1" applyFill="1" applyBorder="1" applyAlignment="1">
      <alignment horizontal="center"/>
    </xf>
    <xf numFmtId="0" fontId="39" fillId="0" borderId="0" xfId="0" applyFont="1" applyAlignment="1">
      <alignment/>
    </xf>
    <xf numFmtId="3" fontId="8" fillId="0" borderId="25" xfId="23" applyNumberFormat="1" applyFont="1" applyFill="1" applyBorder="1" applyAlignment="1">
      <alignment horizontal="right" vertical="center"/>
    </xf>
    <xf numFmtId="164" fontId="8" fillId="0" borderId="26" xfId="23" applyNumberFormat="1" applyFont="1" applyFill="1" applyBorder="1" applyAlignment="1">
      <alignment horizontal="right" vertical="center"/>
    </xf>
    <xf numFmtId="3" fontId="8" fillId="0" borderId="21" xfId="23" applyNumberFormat="1" applyFont="1" applyFill="1" applyBorder="1" applyAlignment="1">
      <alignment horizontal="right" vertical="center"/>
    </xf>
    <xf numFmtId="164" fontId="8" fillId="0" borderId="22" xfId="23" applyNumberFormat="1" applyFont="1" applyFill="1" applyBorder="1" applyAlignment="1">
      <alignment horizontal="right" vertical="center"/>
    </xf>
    <xf numFmtId="3" fontId="33" fillId="0" borderId="23" xfId="23" applyNumberFormat="1" applyFont="1" applyFill="1" applyBorder="1" applyAlignment="1">
      <alignment horizontal="right" vertical="center"/>
    </xf>
    <xf numFmtId="164" fontId="33" fillId="0" borderId="24" xfId="2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7" fillId="3" borderId="1" xfId="0" applyFont="1" applyFill="1" applyBorder="1" applyAlignment="1">
      <alignment horizontal="center" vertical="center"/>
    </xf>
    <xf numFmtId="0" fontId="40" fillId="0" borderId="4" xfId="0" applyFont="1" applyBorder="1" applyAlignment="1">
      <alignment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3" fillId="0" borderId="9" xfId="23" applyNumberFormat="1" applyFont="1" applyFill="1" applyBorder="1" applyAlignment="1">
      <alignment horizontal="right" vertical="center"/>
    </xf>
    <xf numFmtId="164" fontId="33" fillId="0" borderId="9" xfId="23" applyNumberFormat="1" applyFont="1" applyFill="1" applyBorder="1" applyAlignment="1">
      <alignment horizontal="right" vertical="center"/>
    </xf>
    <xf numFmtId="0" fontId="40" fillId="2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172" fontId="3" fillId="0" borderId="3" xfId="15" applyNumberFormat="1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3" fillId="4" borderId="3" xfId="15" applyNumberFormat="1" applyFont="1" applyFill="1" applyBorder="1" applyAlignment="1">
      <alignment horizontal="right" vertical="center"/>
    </xf>
    <xf numFmtId="0" fontId="3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7" fillId="0" borderId="3" xfId="15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justify"/>
    </xf>
    <xf numFmtId="0" fontId="0" fillId="0" borderId="0" xfId="0" applyFill="1" applyAlignment="1">
      <alignment vertical="justify"/>
    </xf>
    <xf numFmtId="0" fontId="42" fillId="0" borderId="0" xfId="0" applyFont="1" applyFill="1" applyAlignment="1">
      <alignment vertical="center"/>
    </xf>
    <xf numFmtId="3" fontId="33" fillId="0" borderId="11" xfId="23" applyNumberFormat="1" applyFont="1" applyFill="1" applyBorder="1" applyAlignment="1">
      <alignment horizontal="right" vertical="center"/>
    </xf>
    <xf numFmtId="164" fontId="33" fillId="0" borderId="11" xfId="23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8" fillId="0" borderId="12" xfId="23" applyNumberFormat="1" applyFont="1" applyFill="1" applyBorder="1" applyAlignment="1">
      <alignment horizontal="right" vertical="center"/>
    </xf>
    <xf numFmtId="164" fontId="8" fillId="0" borderId="12" xfId="23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 vertical="center"/>
    </xf>
    <xf numFmtId="172" fontId="7" fillId="0" borderId="0" xfId="15" applyNumberFormat="1" applyFont="1" applyBorder="1" applyAlignment="1">
      <alignment horizontal="right" vertical="center"/>
    </xf>
    <xf numFmtId="0" fontId="7" fillId="0" borderId="0" xfId="22" applyFont="1" applyBorder="1" applyAlignment="1">
      <alignment horizontal="right" vertical="center"/>
      <protection/>
    </xf>
    <xf numFmtId="3" fontId="0" fillId="3" borderId="2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 indent="1"/>
    </xf>
    <xf numFmtId="169" fontId="3" fillId="0" borderId="2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64" fontId="33" fillId="0" borderId="0" xfId="0" applyNumberFormat="1" applyFont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/>
    </xf>
    <xf numFmtId="0" fontId="0" fillId="3" borderId="27" xfId="0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43" fillId="0" borderId="0" xfId="0" applyFont="1" applyAlignment="1">
      <alignment horizontal="left"/>
    </xf>
    <xf numFmtId="0" fontId="4" fillId="3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8" fillId="0" borderId="7" xfId="23" applyNumberFormat="1" applyFont="1" applyFill="1" applyBorder="1" applyAlignment="1">
      <alignment horizontal="right" vertical="center"/>
    </xf>
    <xf numFmtId="164" fontId="33" fillId="0" borderId="7" xfId="23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45" fillId="0" borderId="9" xfId="0" applyFont="1" applyFill="1" applyBorder="1" applyAlignment="1">
      <alignment horizontal="left" vertical="center" indent="1"/>
    </xf>
    <xf numFmtId="0" fontId="45" fillId="0" borderId="0" xfId="0" applyFont="1" applyAlignment="1">
      <alignment horizontal="left"/>
    </xf>
    <xf numFmtId="172" fontId="3" fillId="0" borderId="3" xfId="15" applyNumberFormat="1" applyFont="1" applyBorder="1" applyAlignment="1">
      <alignment horizontal="center"/>
    </xf>
    <xf numFmtId="172" fontId="7" fillId="0" borderId="3" xfId="15" applyNumberFormat="1" applyFont="1" applyBorder="1" applyAlignment="1">
      <alignment horizontal="center"/>
    </xf>
    <xf numFmtId="0" fontId="3" fillId="0" borderId="3" xfId="15" applyNumberFormat="1" applyFont="1" applyBorder="1" applyAlignment="1" quotePrefix="1">
      <alignment horizontal="right"/>
    </xf>
    <xf numFmtId="3" fontId="8" fillId="0" borderId="2" xfId="0" applyNumberFormat="1" applyFont="1" applyFill="1" applyBorder="1" applyAlignment="1">
      <alignment horizontal="right" vertical="center"/>
    </xf>
    <xf numFmtId="172" fontId="3" fillId="0" borderId="3" xfId="15" applyNumberFormat="1" applyFont="1" applyFill="1" applyBorder="1" applyAlignment="1">
      <alignment horizontal="center"/>
    </xf>
    <xf numFmtId="164" fontId="0" fillId="0" borderId="3" xfId="23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37" fillId="0" borderId="3" xfId="0" applyFont="1" applyBorder="1" applyAlignment="1">
      <alignment horizontal="right"/>
    </xf>
    <xf numFmtId="164" fontId="37" fillId="0" borderId="3" xfId="23" applyNumberFormat="1" applyFont="1" applyBorder="1" applyAlignment="1">
      <alignment horizontal="right"/>
    </xf>
    <xf numFmtId="172" fontId="3" fillId="0" borderId="3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4" borderId="2" xfId="15" applyNumberFormat="1" applyFont="1" applyFill="1" applyBorder="1" applyAlignment="1">
      <alignment horizontal="center"/>
    </xf>
    <xf numFmtId="172" fontId="3" fillId="4" borderId="3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72" fontId="3" fillId="0" borderId="3" xfId="15" applyNumberFormat="1" applyFont="1" applyBorder="1" applyAlignment="1">
      <alignment horizontal="right" vertical="center"/>
    </xf>
    <xf numFmtId="172" fontId="3" fillId="0" borderId="3" xfId="15" applyNumberFormat="1" applyFont="1" applyFill="1" applyBorder="1" applyAlignment="1">
      <alignment horizontal="right" vertical="center"/>
    </xf>
    <xf numFmtId="172" fontId="3" fillId="0" borderId="2" xfId="15" applyNumberFormat="1" applyFont="1" applyFill="1" applyBorder="1" applyAlignment="1">
      <alignment horizontal="right" vertical="center"/>
    </xf>
    <xf numFmtId="0" fontId="3" fillId="0" borderId="3" xfId="15" applyNumberFormat="1" applyFont="1" applyBorder="1" applyAlignment="1">
      <alignment horizontal="right" vertical="center"/>
    </xf>
    <xf numFmtId="0" fontId="3" fillId="0" borderId="3" xfId="15" applyNumberFormat="1" applyFont="1" applyFill="1" applyBorder="1" applyAlignment="1">
      <alignment horizontal="right" vertical="center"/>
    </xf>
    <xf numFmtId="0" fontId="3" fillId="4" borderId="3" xfId="15" applyNumberFormat="1" applyFont="1" applyFill="1" applyBorder="1" applyAlignment="1">
      <alignment horizontal="right" vertical="center"/>
    </xf>
    <xf numFmtId="3" fontId="33" fillId="0" borderId="25" xfId="23" applyNumberFormat="1" applyFont="1" applyFill="1" applyBorder="1" applyAlignment="1">
      <alignment horizontal="right" vertical="center"/>
    </xf>
    <xf numFmtId="164" fontId="33" fillId="0" borderId="26" xfId="23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1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3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172" fontId="3" fillId="7" borderId="3" xfId="15" applyNumberFormat="1" applyFont="1" applyFill="1" applyBorder="1" applyAlignment="1">
      <alignment horizontal="right" vertical="center"/>
    </xf>
    <xf numFmtId="172" fontId="3" fillId="7" borderId="3" xfId="15" applyNumberFormat="1" applyFont="1" applyFill="1" applyBorder="1" applyAlignment="1">
      <alignment/>
    </xf>
    <xf numFmtId="0" fontId="3" fillId="7" borderId="0" xfId="0" applyFont="1" applyFill="1" applyAlignment="1">
      <alignment/>
    </xf>
    <xf numFmtId="3" fontId="8" fillId="7" borderId="3" xfId="23" applyNumberFormat="1" applyFont="1" applyFill="1" applyBorder="1" applyAlignment="1">
      <alignment horizontal="right" vertical="center"/>
    </xf>
    <xf numFmtId="164" fontId="8" fillId="7" borderId="3" xfId="0" applyNumberFormat="1" applyFont="1" applyFill="1" applyBorder="1" applyAlignment="1">
      <alignment vertical="center"/>
    </xf>
    <xf numFmtId="0" fontId="0" fillId="7" borderId="0" xfId="0" applyFill="1" applyAlignment="1">
      <alignment/>
    </xf>
    <xf numFmtId="3" fontId="3" fillId="7" borderId="2" xfId="23" applyNumberFormat="1" applyFont="1" applyFill="1" applyBorder="1" applyAlignment="1">
      <alignment horizontal="right" vertical="center"/>
    </xf>
    <xf numFmtId="164" fontId="3" fillId="7" borderId="2" xfId="23" applyNumberFormat="1" applyFont="1" applyFill="1" applyBorder="1" applyAlignment="1">
      <alignment horizontal="right" vertical="center"/>
    </xf>
    <xf numFmtId="3" fontId="3" fillId="7" borderId="3" xfId="23" applyNumberFormat="1" applyFont="1" applyFill="1" applyBorder="1" applyAlignment="1">
      <alignment horizontal="right" vertical="center"/>
    </xf>
    <xf numFmtId="164" fontId="3" fillId="7" borderId="3" xfId="0" applyNumberFormat="1" applyFont="1" applyFill="1" applyBorder="1" applyAlignment="1">
      <alignment vertical="center"/>
    </xf>
    <xf numFmtId="172" fontId="3" fillId="8" borderId="3" xfId="15" applyNumberFormat="1" applyFont="1" applyFill="1" applyBorder="1" applyAlignment="1">
      <alignment horizontal="right" vertical="center"/>
    </xf>
    <xf numFmtId="172" fontId="3" fillId="7" borderId="3" xfId="15" applyNumberFormat="1" applyFont="1" applyFill="1" applyBorder="1" applyAlignment="1">
      <alignment/>
    </xf>
    <xf numFmtId="0" fontId="3" fillId="7" borderId="0" xfId="0" applyFont="1" applyFill="1" applyAlignment="1">
      <alignment/>
    </xf>
    <xf numFmtId="0" fontId="3" fillId="7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48" fillId="0" borderId="0" xfId="0" applyFont="1" applyAlignment="1">
      <alignment/>
    </xf>
    <xf numFmtId="172" fontId="3" fillId="0" borderId="2" xfId="15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9" fontId="3" fillId="0" borderId="2" xfId="23" applyFont="1" applyFill="1" applyBorder="1" applyAlignment="1">
      <alignment horizontal="center"/>
    </xf>
    <xf numFmtId="172" fontId="3" fillId="0" borderId="2" xfId="23" applyNumberFormat="1" applyFont="1" applyFill="1" applyBorder="1" applyAlignment="1">
      <alignment horizontal="center"/>
    </xf>
    <xf numFmtId="172" fontId="3" fillId="0" borderId="8" xfId="15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23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left" vertical="center" wrapText="1"/>
    </xf>
    <xf numFmtId="3" fontId="40" fillId="3" borderId="11" xfId="0" applyNumberFormat="1" applyFont="1" applyFill="1" applyBorder="1" applyAlignment="1">
      <alignment horizontal="left" vertical="center" wrapText="1"/>
    </xf>
    <xf numFmtId="3" fontId="40" fillId="3" borderId="27" xfId="0" applyNumberFormat="1" applyFont="1" applyFill="1" applyBorder="1" applyAlignment="1">
      <alignment horizontal="left" vertical="center" wrapText="1"/>
    </xf>
    <xf numFmtId="3" fontId="40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3" borderId="1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3" fontId="40" fillId="3" borderId="12" xfId="0" applyNumberFormat="1" applyFont="1" applyFill="1" applyBorder="1" applyAlignment="1">
      <alignment horizontal="left" vertical="center" wrapText="1"/>
    </xf>
    <xf numFmtId="3" fontId="40" fillId="3" borderId="7" xfId="0" applyNumberFormat="1" applyFont="1" applyFill="1" applyBorder="1" applyAlignment="1">
      <alignment horizontal="left" vertical="center" wrapText="1"/>
    </xf>
    <xf numFmtId="0" fontId="6" fillId="0" borderId="0" xfId="22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camp" xfId="21"/>
    <cellStyle name="Normal_ZipSpr5y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0325"/>
          <c:w val="0.96425"/>
          <c:h val="0.92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Spring'!$B$72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Spring'!$A$73:$A$79</c:f>
              <c:strCache/>
            </c:strRef>
          </c:cat>
          <c:val>
            <c:numRef>
              <c:f>'All Spring'!$B$73:$B$79</c:f>
              <c:numCache/>
            </c:numRef>
          </c:val>
          <c:shape val="box"/>
        </c:ser>
        <c:ser>
          <c:idx val="4"/>
          <c:order val="1"/>
          <c:tx>
            <c:strRef>
              <c:f>'All Spring'!$C$72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Spring'!$A$73:$A$79</c:f>
              <c:strCache/>
            </c:strRef>
          </c:cat>
          <c:val>
            <c:numRef>
              <c:f>'All Spring'!$C$73:$C$79</c:f>
              <c:numCache/>
            </c:numRef>
          </c:val>
          <c:shape val="box"/>
        </c:ser>
        <c:ser>
          <c:idx val="5"/>
          <c:order val="2"/>
          <c:tx>
            <c:strRef>
              <c:f>'All Spring'!$D$72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Spring'!$D$73:$D$79</c:f>
              <c:numCache/>
            </c:numRef>
          </c:val>
          <c:shape val="box"/>
        </c:ser>
        <c:ser>
          <c:idx val="0"/>
          <c:order val="3"/>
          <c:tx>
            <c:strRef>
              <c:f>'All Spring'!$E$72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Spring'!$E$73:$E$79</c:f>
              <c:numCache/>
            </c:numRef>
          </c:val>
          <c:shape val="box"/>
        </c:ser>
        <c:ser>
          <c:idx val="1"/>
          <c:order val="4"/>
          <c:tx>
            <c:strRef>
              <c:f>'All Spring'!$F$72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Spring'!$F$73:$F$79</c:f>
              <c:numCache/>
            </c:numRef>
          </c:val>
          <c:shape val="box"/>
        </c:ser>
        <c:shape val="box"/>
        <c:axId val="37945902"/>
        <c:axId val="5968799"/>
      </c:bar3D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5"/>
          <c:y val="0.9195"/>
          <c:w val="0.34825"/>
          <c:h val="0.0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855"/>
          <c:w val="0.94775"/>
          <c:h val="0.802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Spring'!$B$204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Spring'!$A$205:$A$214</c:f>
              <c:strCache/>
            </c:strRef>
          </c:cat>
          <c:val>
            <c:numRef>
              <c:f>'All Spring'!$B$205:$B$214</c:f>
              <c:numCache/>
            </c:numRef>
          </c:val>
          <c:shape val="box"/>
        </c:ser>
        <c:ser>
          <c:idx val="4"/>
          <c:order val="1"/>
          <c:tx>
            <c:strRef>
              <c:f>'All Spring'!$C$204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Spring'!$A$205:$A$214</c:f>
              <c:strCache/>
            </c:strRef>
          </c:cat>
          <c:val>
            <c:numRef>
              <c:f>'All Spring'!$C$205:$C$214</c:f>
              <c:numCache/>
            </c:numRef>
          </c:val>
          <c:shape val="box"/>
        </c:ser>
        <c:ser>
          <c:idx val="0"/>
          <c:order val="2"/>
          <c:tx>
            <c:strRef>
              <c:f>'All Spring'!$D$204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Spring'!$D$205:$D$214</c:f>
              <c:numCache/>
            </c:numRef>
          </c:val>
          <c:shape val="box"/>
        </c:ser>
        <c:ser>
          <c:idx val="1"/>
          <c:order val="3"/>
          <c:tx>
            <c:strRef>
              <c:f>'All Spring'!$E$204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Spring'!$E$205:$E$214</c:f>
              <c:numCache/>
            </c:numRef>
          </c:val>
          <c:shape val="box"/>
        </c:ser>
        <c:ser>
          <c:idx val="2"/>
          <c:order val="4"/>
          <c:tx>
            <c:strRef>
              <c:f>'All Spring'!$F$204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Spring'!$F$205:$F$214</c:f>
              <c:numCache/>
            </c:numRef>
          </c:val>
          <c:shape val="box"/>
        </c:ser>
        <c:shape val="box"/>
        <c:axId val="53719192"/>
        <c:axId val="13710681"/>
      </c:bar3D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29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38"/>
          <c:w val="0.96125"/>
          <c:h val="0.7602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Spring'!$B$336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Spring'!$A$337:$A$340</c:f>
              <c:strCache/>
            </c:strRef>
          </c:cat>
          <c:val>
            <c:numRef>
              <c:f>'All Spring'!$B$337:$B$340</c:f>
              <c:numCache/>
            </c:numRef>
          </c:val>
          <c:shape val="box"/>
        </c:ser>
        <c:ser>
          <c:idx val="4"/>
          <c:order val="1"/>
          <c:tx>
            <c:strRef>
              <c:f>'All Spring'!$C$336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Spring'!$A$337:$A$340</c:f>
              <c:strCache/>
            </c:strRef>
          </c:cat>
          <c:val>
            <c:numRef>
              <c:f>'All Spring'!$C$337:$C$340</c:f>
              <c:numCache/>
            </c:numRef>
          </c:val>
          <c:shape val="box"/>
        </c:ser>
        <c:ser>
          <c:idx val="0"/>
          <c:order val="2"/>
          <c:tx>
            <c:strRef>
              <c:f>'All Spring'!$D$336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Spring'!$D$337:$D$340</c:f>
              <c:numCache/>
            </c:numRef>
          </c:val>
          <c:shape val="box"/>
        </c:ser>
        <c:ser>
          <c:idx val="1"/>
          <c:order val="3"/>
          <c:tx>
            <c:strRef>
              <c:f>'All Spring'!$E$336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Spring'!$E$337:$E$340</c:f>
              <c:numCache/>
            </c:numRef>
          </c:val>
          <c:shape val="box"/>
        </c:ser>
        <c:ser>
          <c:idx val="2"/>
          <c:order val="4"/>
          <c:tx>
            <c:strRef>
              <c:f>'All Spring'!$F$336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Spring'!$F$337:$F$340</c:f>
              <c:numCache/>
            </c:numRef>
          </c:val>
          <c:shape val="box"/>
        </c:ser>
        <c:shape val="box"/>
        <c:axId val="56287266"/>
        <c:axId val="36823347"/>
      </c:bar3D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9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3"/>
          <c:order val="0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Spring'!$A$469:$A$472</c:f>
              <c:strCache/>
            </c:strRef>
          </c:cat>
          <c:val>
            <c:numRef>
              <c:f>'All Spring'!$B$469:$B$472</c:f>
              <c:numCache/>
            </c:numRef>
          </c:val>
          <c:shape val="box"/>
        </c:ser>
        <c:ser>
          <c:idx val="4"/>
          <c:order val="1"/>
          <c:tx>
            <c:v>2002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Spring'!$A$469:$A$472</c:f>
              <c:strCache/>
            </c:strRef>
          </c:cat>
          <c:val>
            <c:numRef>
              <c:f>'All Spring'!$C$469:$C$472</c:f>
              <c:numCache/>
            </c:numRef>
          </c:val>
          <c:shape val="box"/>
        </c:ser>
        <c:ser>
          <c:idx val="0"/>
          <c:order val="2"/>
          <c:tx>
            <c:strRef>
              <c:f>'All Spring'!$D$468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Spring'!$D$469:$D$472</c:f>
              <c:numCache/>
            </c:numRef>
          </c:val>
          <c:shape val="box"/>
        </c:ser>
        <c:ser>
          <c:idx val="1"/>
          <c:order val="3"/>
          <c:tx>
            <c:strRef>
              <c:f>'All Spring'!$E$468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Spring'!$E$469:$E$472</c:f>
              <c:numCache/>
            </c:numRef>
          </c:val>
          <c:shape val="box"/>
        </c:ser>
        <c:ser>
          <c:idx val="2"/>
          <c:order val="4"/>
          <c:tx>
            <c:strRef>
              <c:f>'All Spring'!$F$468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Spring'!$F$469:$F$472</c:f>
              <c:numCache/>
            </c:numRef>
          </c:val>
          <c:shape val="box"/>
        </c:ser>
        <c:shape val="box"/>
        <c:axId val="62974668"/>
        <c:axId val="29901101"/>
      </c:bar3D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97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6675"/>
          <c:w val="0.91025"/>
          <c:h val="0.8312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Spring'!$B$535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Spring'!$B$536:$B$538,'All Spring'!$B$540:$B$541)</c:f>
              <c:numCache/>
            </c:numRef>
          </c:val>
          <c:shape val="box"/>
        </c:ser>
        <c:ser>
          <c:idx val="4"/>
          <c:order val="1"/>
          <c:tx>
            <c:strRef>
              <c:f>'All Spring'!$C$535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Spring'!$C$536:$C$538,'All Spring'!$C$540:$C$541)</c:f>
              <c:numCache/>
            </c:numRef>
          </c:val>
          <c:shape val="box"/>
        </c:ser>
        <c:ser>
          <c:idx val="0"/>
          <c:order val="2"/>
          <c:tx>
            <c:strRef>
              <c:f>'All Spring'!$D$535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Spring'!$D$536:$D$538,'All Spring'!$D$540:$D$541)</c:f>
              <c:numCache/>
            </c:numRef>
          </c:val>
          <c:shape val="box"/>
        </c:ser>
        <c:ser>
          <c:idx val="1"/>
          <c:order val="3"/>
          <c:tx>
            <c:strRef>
              <c:f>'All Spring'!$E$535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Spring'!$E$536:$E$538,'All Spring'!$E$540:$E$541)</c:f>
              <c:numCache/>
            </c:numRef>
          </c:val>
          <c:shape val="box"/>
        </c:ser>
        <c:ser>
          <c:idx val="2"/>
          <c:order val="4"/>
          <c:tx>
            <c:strRef>
              <c:f>'All Spring'!$F$535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('All Spring'!$A$536:$A$538,'All Spring'!$A$540:$A$541)</c:f>
              <c:strCache/>
            </c:strRef>
          </c:cat>
          <c:val>
            <c:numRef>
              <c:f>('All Spring'!$F$536:$F$538,'All Spring'!$F$540:$F$541)</c:f>
              <c:numCache/>
            </c:numRef>
          </c:val>
          <c:shape val="box"/>
        </c:ser>
        <c:shape val="box"/>
        <c:axId val="674454"/>
        <c:axId val="6070087"/>
      </c:bar3D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8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4225"/>
          <c:w val="0.9165"/>
          <c:h val="0.8227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'All Spring'!$B$663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Spring'!$B$664:$B$668</c:f>
              <c:numCache/>
            </c:numRef>
          </c:val>
          <c:shape val="box"/>
        </c:ser>
        <c:ser>
          <c:idx val="4"/>
          <c:order val="1"/>
          <c:tx>
            <c:strRef>
              <c:f>'All Spring'!$C$663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Spring'!$C$664:$C$668</c:f>
              <c:numCache/>
            </c:numRef>
          </c:val>
          <c:shape val="box"/>
        </c:ser>
        <c:ser>
          <c:idx val="0"/>
          <c:order val="2"/>
          <c:tx>
            <c:strRef>
              <c:f>'All Spring'!$D$663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Spring'!$D$664:$D$668</c:f>
              <c:numCache/>
            </c:numRef>
          </c:val>
          <c:shape val="box"/>
        </c:ser>
        <c:ser>
          <c:idx val="1"/>
          <c:order val="3"/>
          <c:tx>
            <c:strRef>
              <c:f>'All Spring'!$E$663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Spring'!$E$664:$E$668</c:f>
              <c:numCache/>
            </c:numRef>
          </c:val>
          <c:shape val="box"/>
        </c:ser>
        <c:ser>
          <c:idx val="2"/>
          <c:order val="4"/>
          <c:tx>
            <c:strRef>
              <c:f>'All Spring'!$F$663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Spring'!$A$664:$A$668</c:f>
              <c:strCache/>
            </c:strRef>
          </c:cat>
          <c:val>
            <c:numRef>
              <c:f>'All Spring'!$F$664:$F$668</c:f>
              <c:numCache/>
            </c:numRef>
          </c:val>
          <c:shape val="box"/>
        </c:ser>
        <c:shape val="box"/>
        <c:axId val="54630784"/>
        <c:axId val="21915009"/>
      </c:bar3D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8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College Wide Enrollment by Parish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92"/>
          <c:w val="0.983"/>
          <c:h val="0.7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'All Spring'!$B$1585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Spring'!$A$1586:$A$1596</c:f>
              <c:strCache/>
            </c:strRef>
          </c:cat>
          <c:val>
            <c:numRef>
              <c:f>'All Spring'!$B$1586:$B$1596</c:f>
              <c:numCache/>
            </c:numRef>
          </c:val>
        </c:ser>
        <c:ser>
          <c:idx val="4"/>
          <c:order val="1"/>
          <c:tx>
            <c:strRef>
              <c:f>'All Spring'!$C$1585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Spring'!$A$1586:$A$1596</c:f>
              <c:strCache/>
            </c:strRef>
          </c:cat>
          <c:val>
            <c:numRef>
              <c:f>'All Spring'!$C$1586:$C$1596</c:f>
              <c:numCache/>
            </c:numRef>
          </c:val>
        </c:ser>
        <c:ser>
          <c:idx val="0"/>
          <c:order val="2"/>
          <c:tx>
            <c:strRef>
              <c:f>'All Spring'!$D$1585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Spring'!$D$1586:$D$1596</c:f>
              <c:numCache/>
            </c:numRef>
          </c:val>
        </c:ser>
        <c:ser>
          <c:idx val="1"/>
          <c:order val="3"/>
          <c:tx>
            <c:strRef>
              <c:f>'All Spring'!$E$1585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Spring'!$E$1586:$E$1596</c:f>
              <c:numCache/>
            </c:numRef>
          </c:val>
        </c:ser>
        <c:ser>
          <c:idx val="2"/>
          <c:order val="4"/>
          <c:tx>
            <c:strRef>
              <c:f>'All Spring'!$F$1585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Spring'!$F$1586:$F$1596</c:f>
              <c:numCache/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173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2075"/>
          <c:y val="0.9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525"/>
          <c:w val="0.86925"/>
          <c:h val="0.7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'All Spring'!$B$535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Spring'!$B$539</c:f>
              <c:numCache/>
            </c:numRef>
          </c:val>
        </c:ser>
        <c:ser>
          <c:idx val="4"/>
          <c:order val="1"/>
          <c:tx>
            <c:strRef>
              <c:f>'All Spring'!$C$535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Spring'!$C$539</c:f>
              <c:numCache/>
            </c:numRef>
          </c:val>
        </c:ser>
        <c:ser>
          <c:idx val="5"/>
          <c:order val="2"/>
          <c:tx>
            <c:strRef>
              <c:f>'All Spring'!$D$535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Spring'!$D$539</c:f>
              <c:numCache/>
            </c:numRef>
          </c:val>
        </c:ser>
        <c:ser>
          <c:idx val="0"/>
          <c:order val="3"/>
          <c:tx>
            <c:strRef>
              <c:f>'All Spring'!$E$535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Spring'!$E$539</c:f>
              <c:numCache/>
            </c:numRef>
          </c:val>
        </c:ser>
        <c:ser>
          <c:idx val="1"/>
          <c:order val="4"/>
          <c:tx>
            <c:strRef>
              <c:f>'All Spring'!$F$535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Spring'!$F$539</c:f>
              <c:numCache/>
            </c:numRef>
          </c:val>
        </c:ser>
        <c:gapWidth val="40"/>
        <c:axId val="4132020"/>
        <c:axId val="37188181"/>
      </c:bar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Scheduled Credit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"/>
          <c:y val="0.9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Spring 2006</a:t>
            </a:r>
          </a:p>
        </c:rich>
      </c:tx>
      <c:layout>
        <c:manualLayout>
          <c:xMode val="factor"/>
          <c:yMode val="factor"/>
          <c:x val="-0.116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"/>
          <c:y val="0.18825"/>
          <c:w val="0.762"/>
          <c:h val="0.7177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8080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339966"/>
              </a:solidFill>
            </c:spPr>
          </c:dPt>
          <c:dPt>
            <c:idx val="13"/>
            <c:spPr>
              <a:solidFill>
                <a:srgbClr val="CCFFCC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('All Spring'!$A$731:$A$736,'All Spring'!$A$740:$A$742,'All Spring'!$A$745,'All Spring'!$A$748:$A$750)</c:f>
              <c:strCache/>
            </c:strRef>
          </c:cat>
          <c:val>
            <c:numRef>
              <c:f>('All Spring'!$F$731:$F$736,'All Spring'!$F$740:$F$742,'All Spring'!$F$745,'All Spring'!$F$748:$F$750)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0885"/>
          <c:w val="0.258"/>
          <c:h val="0.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16</xdr:row>
      <xdr:rowOff>114300</xdr:rowOff>
    </xdr:from>
    <xdr:to>
      <xdr:col>8</xdr:col>
      <xdr:colOff>933450</xdr:colOff>
      <xdr:row>32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476625"/>
          <a:ext cx="34861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9525</xdr:rowOff>
    </xdr:from>
    <xdr:to>
      <xdr:col>8</xdr:col>
      <xdr:colOff>876300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525"/>
          <a:ext cx="3009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93</xdr:row>
      <xdr:rowOff>66675</xdr:rowOff>
    </xdr:from>
    <xdr:to>
      <xdr:col>11</xdr:col>
      <xdr:colOff>542925</xdr:colOff>
      <xdr:row>123</xdr:row>
      <xdr:rowOff>142875</xdr:rowOff>
    </xdr:to>
    <xdr:graphicFrame>
      <xdr:nvGraphicFramePr>
        <xdr:cNvPr id="1" name="Chart 2"/>
        <xdr:cNvGraphicFramePr/>
      </xdr:nvGraphicFramePr>
      <xdr:xfrm>
        <a:off x="85725" y="15335250"/>
        <a:ext cx="737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231</xdr:row>
      <xdr:rowOff>9525</xdr:rowOff>
    </xdr:from>
    <xdr:to>
      <xdr:col>11</xdr:col>
      <xdr:colOff>581025</xdr:colOff>
      <xdr:row>256</xdr:row>
      <xdr:rowOff>142875</xdr:rowOff>
    </xdr:to>
    <xdr:graphicFrame>
      <xdr:nvGraphicFramePr>
        <xdr:cNvPr id="2" name="Chart 3"/>
        <xdr:cNvGraphicFramePr/>
      </xdr:nvGraphicFramePr>
      <xdr:xfrm>
        <a:off x="0" y="37699950"/>
        <a:ext cx="74961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357</xdr:row>
      <xdr:rowOff>0</xdr:rowOff>
    </xdr:from>
    <xdr:to>
      <xdr:col>11</xdr:col>
      <xdr:colOff>476250</xdr:colOff>
      <xdr:row>386</xdr:row>
      <xdr:rowOff>38100</xdr:rowOff>
    </xdr:to>
    <xdr:graphicFrame>
      <xdr:nvGraphicFramePr>
        <xdr:cNvPr id="3" name="Chart 4"/>
        <xdr:cNvGraphicFramePr/>
      </xdr:nvGraphicFramePr>
      <xdr:xfrm>
        <a:off x="9525" y="58216800"/>
        <a:ext cx="73818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468</xdr:row>
      <xdr:rowOff>9525</xdr:rowOff>
    </xdr:from>
    <xdr:to>
      <xdr:col>12</xdr:col>
      <xdr:colOff>0</xdr:colOff>
      <xdr:row>512</xdr:row>
      <xdr:rowOff>142875</xdr:rowOff>
    </xdr:to>
    <xdr:graphicFrame>
      <xdr:nvGraphicFramePr>
        <xdr:cNvPr id="4" name="Chart 5"/>
        <xdr:cNvGraphicFramePr/>
      </xdr:nvGraphicFramePr>
      <xdr:xfrm>
        <a:off x="7667625" y="76361925"/>
        <a:ext cx="0" cy="736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547</xdr:row>
      <xdr:rowOff>19050</xdr:rowOff>
    </xdr:from>
    <xdr:to>
      <xdr:col>11</xdr:col>
      <xdr:colOff>542925</xdr:colOff>
      <xdr:row>566</xdr:row>
      <xdr:rowOff>19050</xdr:rowOff>
    </xdr:to>
    <xdr:graphicFrame>
      <xdr:nvGraphicFramePr>
        <xdr:cNvPr id="5" name="Chart 6"/>
        <xdr:cNvGraphicFramePr/>
      </xdr:nvGraphicFramePr>
      <xdr:xfrm>
        <a:off x="104775" y="89334975"/>
        <a:ext cx="73533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257175</xdr:colOff>
      <xdr:row>670</xdr:row>
      <xdr:rowOff>0</xdr:rowOff>
    </xdr:from>
    <xdr:to>
      <xdr:col>11</xdr:col>
      <xdr:colOff>628650</xdr:colOff>
      <xdr:row>684</xdr:row>
      <xdr:rowOff>142875</xdr:rowOff>
    </xdr:to>
    <xdr:graphicFrame>
      <xdr:nvGraphicFramePr>
        <xdr:cNvPr id="6" name="Chart 7"/>
        <xdr:cNvGraphicFramePr/>
      </xdr:nvGraphicFramePr>
      <xdr:xfrm>
        <a:off x="257175" y="109404150"/>
        <a:ext cx="72866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1600</xdr:row>
      <xdr:rowOff>19050</xdr:rowOff>
    </xdr:from>
    <xdr:to>
      <xdr:col>11</xdr:col>
      <xdr:colOff>561975</xdr:colOff>
      <xdr:row>1619</xdr:row>
      <xdr:rowOff>19050</xdr:rowOff>
    </xdr:to>
    <xdr:graphicFrame>
      <xdr:nvGraphicFramePr>
        <xdr:cNvPr id="7" name="Chart 8"/>
        <xdr:cNvGraphicFramePr/>
      </xdr:nvGraphicFramePr>
      <xdr:xfrm>
        <a:off x="85725" y="260813550"/>
        <a:ext cx="7391400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568</xdr:row>
      <xdr:rowOff>0</xdr:rowOff>
    </xdr:from>
    <xdr:to>
      <xdr:col>11</xdr:col>
      <xdr:colOff>542925</xdr:colOff>
      <xdr:row>584</xdr:row>
      <xdr:rowOff>142875</xdr:rowOff>
    </xdr:to>
    <xdr:graphicFrame>
      <xdr:nvGraphicFramePr>
        <xdr:cNvPr id="8" name="Chart 19"/>
        <xdr:cNvGraphicFramePr/>
      </xdr:nvGraphicFramePr>
      <xdr:xfrm>
        <a:off x="9525" y="92716350"/>
        <a:ext cx="7448550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755</xdr:row>
      <xdr:rowOff>0</xdr:rowOff>
    </xdr:from>
    <xdr:to>
      <xdr:col>11</xdr:col>
      <xdr:colOff>504825</xdr:colOff>
      <xdr:row>781</xdr:row>
      <xdr:rowOff>133350</xdr:rowOff>
    </xdr:to>
    <xdr:graphicFrame>
      <xdr:nvGraphicFramePr>
        <xdr:cNvPr id="9" name="Chart 29"/>
        <xdr:cNvGraphicFramePr/>
      </xdr:nvGraphicFramePr>
      <xdr:xfrm>
        <a:off x="0" y="123148725"/>
        <a:ext cx="7419975" cy="434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view="pageBreakPreview" zoomScaleSheetLayoutView="100" workbookViewId="0" topLeftCell="A121">
      <selection activeCell="D55" sqref="D55"/>
    </sheetView>
  </sheetViews>
  <sheetFormatPr defaultColWidth="9.140625" defaultRowHeight="12.75"/>
  <cols>
    <col min="1" max="2" width="3.421875" style="0" customWidth="1"/>
    <col min="3" max="3" width="10.140625" style="0" customWidth="1"/>
    <col min="4" max="4" width="10.28125" style="0" customWidth="1"/>
    <col min="9" max="9" width="15.28125" style="0" customWidth="1"/>
    <col min="10" max="10" width="28.421875" style="0" customWidth="1"/>
    <col min="12" max="12" width="26.28125" style="0" bestFit="1" customWidth="1"/>
  </cols>
  <sheetData>
    <row r="1" spans="4:8" ht="30">
      <c r="D1" s="12"/>
      <c r="E1" s="122"/>
      <c r="F1" s="118"/>
      <c r="G1" s="122"/>
      <c r="H1" s="12"/>
    </row>
    <row r="2" spans="4:8" ht="25.5">
      <c r="D2" s="12"/>
      <c r="E2" s="123"/>
      <c r="F2" s="124"/>
      <c r="G2" s="123"/>
      <c r="H2" s="125"/>
    </row>
    <row r="3" spans="4:8" ht="26.25">
      <c r="D3" s="12"/>
      <c r="E3" s="122"/>
      <c r="F3" s="119"/>
      <c r="G3" s="122"/>
      <c r="H3" s="12"/>
    </row>
    <row r="5" spans="1:10" ht="22.5">
      <c r="A5" s="563" t="s">
        <v>237</v>
      </c>
      <c r="B5" s="563"/>
      <c r="C5" s="563"/>
      <c r="D5" s="563"/>
      <c r="E5" s="563"/>
      <c r="F5" s="563"/>
      <c r="G5" s="563"/>
      <c r="H5" s="563"/>
      <c r="I5" s="563"/>
      <c r="J5" s="563"/>
    </row>
    <row r="6" spans="1:10" ht="12.75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2.75">
      <c r="A7" s="175"/>
      <c r="B7" s="175"/>
      <c r="C7" s="175"/>
      <c r="D7" s="176"/>
      <c r="E7" s="176"/>
      <c r="F7" s="176"/>
      <c r="G7" s="176"/>
      <c r="H7" s="176"/>
      <c r="I7" s="175"/>
      <c r="J7" s="175"/>
    </row>
    <row r="8" spans="1:10" ht="20.25">
      <c r="A8" s="562" t="s">
        <v>353</v>
      </c>
      <c r="B8" s="562"/>
      <c r="C8" s="562"/>
      <c r="D8" s="562"/>
      <c r="E8" s="562"/>
      <c r="F8" s="562"/>
      <c r="G8" s="562"/>
      <c r="H8" s="562"/>
      <c r="I8" s="562"/>
      <c r="J8" s="562"/>
    </row>
    <row r="9" spans="1:10" ht="12.75">
      <c r="A9" s="175"/>
      <c r="B9" s="175"/>
      <c r="C9" s="175"/>
      <c r="D9" s="176"/>
      <c r="E9" s="176"/>
      <c r="F9" s="176"/>
      <c r="G9" s="176"/>
      <c r="H9" s="176"/>
      <c r="I9" s="175"/>
      <c r="J9" s="175"/>
    </row>
    <row r="10" spans="1:10" ht="12.75">
      <c r="A10" s="175"/>
      <c r="B10" s="175"/>
      <c r="C10" s="175"/>
      <c r="D10" s="176"/>
      <c r="E10" s="176"/>
      <c r="F10" s="176"/>
      <c r="G10" s="176"/>
      <c r="H10" s="176"/>
      <c r="I10" s="175"/>
      <c r="J10" s="175"/>
    </row>
    <row r="11" spans="1:10" ht="12.75">
      <c r="A11" s="175"/>
      <c r="B11" s="175"/>
      <c r="C11" s="175"/>
      <c r="D11" s="176"/>
      <c r="E11" s="176"/>
      <c r="F11" s="176"/>
      <c r="G11" s="176"/>
      <c r="H11" s="176"/>
      <c r="I11" s="175"/>
      <c r="J11" s="175"/>
    </row>
    <row r="12" spans="1:10" ht="12.75">
      <c r="A12" s="175"/>
      <c r="B12" s="175"/>
      <c r="C12" s="175"/>
      <c r="D12" s="176"/>
      <c r="E12" s="176"/>
      <c r="F12" s="176"/>
      <c r="G12" s="176"/>
      <c r="H12" s="176"/>
      <c r="I12" s="175"/>
      <c r="J12" s="175"/>
    </row>
    <row r="13" spans="1:10" ht="12.75">
      <c r="A13" s="175"/>
      <c r="B13" s="175"/>
      <c r="C13" s="175"/>
      <c r="D13" s="176"/>
      <c r="E13" s="176"/>
      <c r="F13" s="176"/>
      <c r="G13" s="176"/>
      <c r="H13" s="176"/>
      <c r="I13" s="175"/>
      <c r="J13" s="175"/>
    </row>
    <row r="14" spans="1:10" ht="12.75">
      <c r="A14" s="175"/>
      <c r="B14" s="175"/>
      <c r="C14" s="175"/>
      <c r="D14" s="176"/>
      <c r="E14" s="176"/>
      <c r="F14" s="176"/>
      <c r="G14" s="176"/>
      <c r="H14" s="176"/>
      <c r="I14" s="175"/>
      <c r="J14" s="175"/>
    </row>
    <row r="15" spans="1:10" ht="12.75">
      <c r="A15" s="175"/>
      <c r="B15" s="175"/>
      <c r="C15" s="175"/>
      <c r="D15" s="176"/>
      <c r="E15" s="176"/>
      <c r="F15" s="176"/>
      <c r="G15" s="176"/>
      <c r="H15" s="176"/>
      <c r="I15" s="175"/>
      <c r="J15" s="175"/>
    </row>
    <row r="16" spans="1:10" ht="12.75">
      <c r="A16" s="175"/>
      <c r="B16" s="175"/>
      <c r="C16" s="175"/>
      <c r="D16" s="176"/>
      <c r="E16" s="176"/>
      <c r="F16" s="176"/>
      <c r="G16" s="176"/>
      <c r="H16" s="176"/>
      <c r="I16" s="175"/>
      <c r="J16" s="175"/>
    </row>
    <row r="17" spans="1:10" ht="12.75">
      <c r="A17" s="175"/>
      <c r="B17" s="175"/>
      <c r="C17" s="175"/>
      <c r="D17" s="176"/>
      <c r="E17" s="176"/>
      <c r="F17" s="176"/>
      <c r="G17" s="176"/>
      <c r="H17" s="176"/>
      <c r="I17" s="175"/>
      <c r="J17" s="175"/>
    </row>
    <row r="18" spans="1:10" ht="12.75">
      <c r="A18" s="175"/>
      <c r="B18" s="175"/>
      <c r="C18" s="175"/>
      <c r="D18" s="176"/>
      <c r="E18" s="176"/>
      <c r="F18" s="176"/>
      <c r="G18" s="176"/>
      <c r="H18" s="176"/>
      <c r="I18" s="175"/>
      <c r="J18" s="175"/>
    </row>
    <row r="19" spans="1:10" ht="12.75">
      <c r="A19" s="175"/>
      <c r="B19" s="175"/>
      <c r="C19" s="175"/>
      <c r="D19" s="176"/>
      <c r="E19" s="176"/>
      <c r="F19" s="176"/>
      <c r="G19" s="176"/>
      <c r="H19" s="176"/>
      <c r="I19" s="175"/>
      <c r="J19" s="175"/>
    </row>
    <row r="20" spans="1:10" ht="12.75">
      <c r="A20" s="175"/>
      <c r="B20" s="175"/>
      <c r="C20" s="175"/>
      <c r="D20" s="176"/>
      <c r="E20" s="176"/>
      <c r="F20" s="176"/>
      <c r="G20" s="176"/>
      <c r="H20" s="176"/>
      <c r="I20" s="175"/>
      <c r="J20" s="175"/>
    </row>
    <row r="21" spans="1:10" ht="12.75">
      <c r="A21" s="175"/>
      <c r="B21" s="175"/>
      <c r="C21" s="175"/>
      <c r="D21" s="176"/>
      <c r="E21" s="176"/>
      <c r="F21" s="176"/>
      <c r="G21" s="176"/>
      <c r="H21" s="176"/>
      <c r="I21" s="175"/>
      <c r="J21" s="175"/>
    </row>
    <row r="22" spans="1:10" ht="12.75">
      <c r="A22" s="175"/>
      <c r="B22" s="175"/>
      <c r="C22" s="175"/>
      <c r="D22" s="176"/>
      <c r="E22" s="176"/>
      <c r="F22" s="176"/>
      <c r="G22" s="176"/>
      <c r="H22" s="176"/>
      <c r="I22" s="175"/>
      <c r="J22" s="175"/>
    </row>
    <row r="23" spans="1:10" ht="12.75">
      <c r="A23" s="175"/>
      <c r="B23" s="175"/>
      <c r="C23" s="175"/>
      <c r="D23" s="176"/>
      <c r="E23" s="176"/>
      <c r="F23" s="176"/>
      <c r="G23" s="176"/>
      <c r="H23" s="176"/>
      <c r="I23" s="175"/>
      <c r="J23" s="175"/>
    </row>
    <row r="24" spans="1:10" ht="12.75">
      <c r="A24" s="175"/>
      <c r="B24" s="175"/>
      <c r="C24" s="175"/>
      <c r="D24" s="176"/>
      <c r="E24" s="176"/>
      <c r="F24" s="176"/>
      <c r="G24" s="176"/>
      <c r="H24" s="176"/>
      <c r="I24" s="175"/>
      <c r="J24" s="175"/>
    </row>
    <row r="25" spans="1:10" ht="12.75">
      <c r="A25" s="175"/>
      <c r="B25" s="175"/>
      <c r="C25" s="175"/>
      <c r="D25" s="176"/>
      <c r="E25" s="177"/>
      <c r="F25" s="176"/>
      <c r="G25" s="176"/>
      <c r="H25" s="176"/>
      <c r="I25" s="175"/>
      <c r="J25" s="175"/>
    </row>
    <row r="26" spans="1:10" ht="12.75">
      <c r="A26" s="175"/>
      <c r="B26" s="175"/>
      <c r="C26" s="175"/>
      <c r="D26" s="176"/>
      <c r="E26" s="176"/>
      <c r="F26" s="176"/>
      <c r="G26" s="176"/>
      <c r="H26" s="176"/>
      <c r="I26" s="175"/>
      <c r="J26" s="175"/>
    </row>
    <row r="27" spans="1:10" ht="12.75">
      <c r="A27" s="175"/>
      <c r="B27" s="175"/>
      <c r="C27" s="175"/>
      <c r="D27" s="176"/>
      <c r="E27" s="176"/>
      <c r="F27" s="176"/>
      <c r="G27" s="176"/>
      <c r="H27" s="176"/>
      <c r="I27" s="175"/>
      <c r="J27" s="175"/>
    </row>
    <row r="28" spans="1:10" ht="12.75">
      <c r="A28" s="175"/>
      <c r="B28" s="175"/>
      <c r="C28" s="175"/>
      <c r="D28" s="176"/>
      <c r="E28" s="176"/>
      <c r="F28" s="176"/>
      <c r="G28" s="176"/>
      <c r="H28" s="176"/>
      <c r="I28" s="175"/>
      <c r="J28" s="175"/>
    </row>
    <row r="29" spans="1:10" ht="12.75">
      <c r="A29" s="175"/>
      <c r="B29" s="175"/>
      <c r="C29" s="175"/>
      <c r="D29" s="176"/>
      <c r="E29" s="176"/>
      <c r="F29" s="176"/>
      <c r="G29" s="176"/>
      <c r="H29" s="176"/>
      <c r="I29" s="175"/>
      <c r="J29" s="175"/>
    </row>
    <row r="30" spans="1:10" ht="12.75">
      <c r="A30" s="175"/>
      <c r="B30" s="175"/>
      <c r="C30" s="175"/>
      <c r="D30" s="176"/>
      <c r="E30" s="176"/>
      <c r="F30" s="176"/>
      <c r="G30" s="176"/>
      <c r="H30" s="176"/>
      <c r="I30" s="175"/>
      <c r="J30" s="175"/>
    </row>
    <row r="31" spans="1:10" ht="12.75">
      <c r="A31" s="175"/>
      <c r="B31" s="175"/>
      <c r="C31" s="175"/>
      <c r="D31" s="176"/>
      <c r="E31" s="176"/>
      <c r="F31" s="176"/>
      <c r="G31" s="176"/>
      <c r="H31" s="176"/>
      <c r="I31" s="175"/>
      <c r="J31" s="175"/>
    </row>
    <row r="32" spans="1:10" ht="12.75">
      <c r="A32" s="175"/>
      <c r="B32" s="175"/>
      <c r="C32" s="175"/>
      <c r="D32" s="176"/>
      <c r="E32" s="176"/>
      <c r="F32" s="176"/>
      <c r="G32" s="176"/>
      <c r="H32" s="176"/>
      <c r="I32" s="175"/>
      <c r="J32" s="175"/>
    </row>
    <row r="33" spans="1:10" ht="12.75">
      <c r="A33" s="175"/>
      <c r="B33" s="175"/>
      <c r="C33" s="175"/>
      <c r="D33" s="176"/>
      <c r="E33" s="176"/>
      <c r="F33" s="176"/>
      <c r="G33" s="176"/>
      <c r="H33" s="176"/>
      <c r="I33" s="175"/>
      <c r="J33" s="175"/>
    </row>
    <row r="34" spans="1:10" ht="12.75">
      <c r="A34" s="175"/>
      <c r="B34" s="175"/>
      <c r="C34" s="175"/>
      <c r="D34" s="176"/>
      <c r="E34" s="176"/>
      <c r="F34" s="176"/>
      <c r="G34" s="176"/>
      <c r="H34" s="176"/>
      <c r="I34" s="175"/>
      <c r="J34" s="175"/>
    </row>
    <row r="35" spans="1:10" ht="12.75">
      <c r="A35" s="175"/>
      <c r="B35" s="175"/>
      <c r="C35" s="175"/>
      <c r="D35" s="176"/>
      <c r="E35" s="176"/>
      <c r="F35" s="176"/>
      <c r="G35" s="176"/>
      <c r="H35" s="176"/>
      <c r="I35" s="175"/>
      <c r="J35" s="175"/>
    </row>
    <row r="36" spans="1:10" ht="12.75">
      <c r="A36" s="175"/>
      <c r="B36" s="175"/>
      <c r="C36" s="175"/>
      <c r="D36" s="176"/>
      <c r="E36" s="176"/>
      <c r="F36" s="176"/>
      <c r="G36" s="176"/>
      <c r="H36" s="176"/>
      <c r="I36" s="175"/>
      <c r="J36" s="175"/>
    </row>
    <row r="37" spans="1:10" ht="12.75">
      <c r="A37" s="175"/>
      <c r="B37" s="175"/>
      <c r="C37" s="175"/>
      <c r="D37" s="176"/>
      <c r="E37" s="176"/>
      <c r="F37" s="176"/>
      <c r="G37" s="176"/>
      <c r="H37" s="176"/>
      <c r="I37" s="175"/>
      <c r="J37" s="175"/>
    </row>
    <row r="38" spans="1:10" ht="12.75">
      <c r="A38" s="175"/>
      <c r="B38" s="175"/>
      <c r="C38" s="175"/>
      <c r="D38" s="176"/>
      <c r="E38" s="176"/>
      <c r="F38" s="176"/>
      <c r="G38" s="176"/>
      <c r="H38" s="176"/>
      <c r="I38" s="175"/>
      <c r="J38" s="175"/>
    </row>
    <row r="39" spans="1:10" ht="12.75">
      <c r="A39" s="175"/>
      <c r="B39" s="175"/>
      <c r="C39" s="175"/>
      <c r="D39" s="176"/>
      <c r="E39" s="176"/>
      <c r="F39" s="176"/>
      <c r="G39" s="176"/>
      <c r="H39" s="176"/>
      <c r="I39" s="175"/>
      <c r="J39" s="175"/>
    </row>
    <row r="40" spans="1:10" ht="12.75">
      <c r="A40" s="175"/>
      <c r="B40" s="175"/>
      <c r="C40" s="175"/>
      <c r="D40" s="176"/>
      <c r="E40" s="176"/>
      <c r="F40" s="176"/>
      <c r="G40" s="176"/>
      <c r="H40" s="176"/>
      <c r="I40" s="175"/>
      <c r="J40" s="175"/>
    </row>
    <row r="41" spans="1:10" ht="12.75">
      <c r="A41" s="175"/>
      <c r="B41" s="175"/>
      <c r="C41" s="175"/>
      <c r="D41" s="176"/>
      <c r="E41" s="176"/>
      <c r="F41" s="176"/>
      <c r="G41" s="176"/>
      <c r="H41" s="176"/>
      <c r="I41" s="175"/>
      <c r="J41" s="175"/>
    </row>
    <row r="42" spans="1:10" ht="12.75">
      <c r="A42" s="175"/>
      <c r="B42" s="175"/>
      <c r="C42" s="175"/>
      <c r="D42" s="176"/>
      <c r="E42" s="176"/>
      <c r="F42" s="176"/>
      <c r="G42" s="176"/>
      <c r="H42" s="176"/>
      <c r="I42" s="175"/>
      <c r="J42" s="175"/>
    </row>
    <row r="43" spans="1:10" ht="12.75">
      <c r="A43" s="175"/>
      <c r="B43" s="175"/>
      <c r="C43" s="175"/>
      <c r="D43" s="176"/>
      <c r="E43" s="176"/>
      <c r="F43" s="176"/>
      <c r="G43" s="176"/>
      <c r="H43" s="176"/>
      <c r="I43" s="175"/>
      <c r="J43" s="175"/>
    </row>
    <row r="44" spans="1:10" ht="12.75">
      <c r="A44" s="175"/>
      <c r="B44" s="175"/>
      <c r="C44" s="175"/>
      <c r="D44" s="176"/>
      <c r="E44" s="176"/>
      <c r="F44" s="176"/>
      <c r="G44" s="176"/>
      <c r="H44" s="176"/>
      <c r="I44" s="175"/>
      <c r="J44" s="175"/>
    </row>
    <row r="45" spans="1:10" ht="12.75">
      <c r="A45" s="175"/>
      <c r="B45" s="175"/>
      <c r="C45" s="175"/>
      <c r="D45" s="176"/>
      <c r="E45" s="176"/>
      <c r="F45" s="176"/>
      <c r="G45" s="176"/>
      <c r="H45" s="176"/>
      <c r="I45" s="175"/>
      <c r="J45" s="175"/>
    </row>
    <row r="46" spans="1:10" ht="12.75">
      <c r="A46" s="175"/>
      <c r="B46" s="175"/>
      <c r="C46" s="175"/>
      <c r="D46" s="176"/>
      <c r="E46" s="176"/>
      <c r="F46" s="176"/>
      <c r="G46" s="176"/>
      <c r="H46" s="176"/>
      <c r="I46" s="175"/>
      <c r="J46" s="175"/>
    </row>
    <row r="47" spans="1:10" ht="12.75">
      <c r="A47" s="175"/>
      <c r="B47" s="175"/>
      <c r="C47" s="175"/>
      <c r="D47" s="176"/>
      <c r="E47" s="176"/>
      <c r="F47" s="176"/>
      <c r="G47" s="176"/>
      <c r="H47" s="176"/>
      <c r="I47" s="175"/>
      <c r="J47" s="175"/>
    </row>
    <row r="48" spans="1:10" ht="12.75">
      <c r="A48" s="564" t="s">
        <v>556</v>
      </c>
      <c r="B48" s="564"/>
      <c r="C48" s="564"/>
      <c r="D48" s="564"/>
      <c r="E48" s="564"/>
      <c r="F48" s="564"/>
      <c r="G48" s="564"/>
      <c r="H48" s="564"/>
      <c r="I48" s="564"/>
      <c r="J48" s="564"/>
    </row>
    <row r="49" spans="1:10" ht="12.75">
      <c r="A49" s="175"/>
      <c r="B49" s="175"/>
      <c r="C49" s="175"/>
      <c r="D49" s="176"/>
      <c r="E49" s="176"/>
      <c r="F49" s="176"/>
      <c r="G49" s="176"/>
      <c r="H49" s="176"/>
      <c r="I49" s="175"/>
      <c r="J49" s="175"/>
    </row>
    <row r="50" spans="1:10" ht="12.75">
      <c r="A50" s="565" t="s">
        <v>226</v>
      </c>
      <c r="B50" s="565"/>
      <c r="C50" s="565"/>
      <c r="D50" s="565"/>
      <c r="E50" s="565"/>
      <c r="F50" s="565"/>
      <c r="G50" s="565"/>
      <c r="H50" s="565"/>
      <c r="I50" s="565"/>
      <c r="J50" s="565"/>
    </row>
    <row r="51" spans="1:10" ht="12.75">
      <c r="A51" s="175"/>
      <c r="B51" s="175"/>
      <c r="C51" s="175"/>
      <c r="D51" s="176"/>
      <c r="E51" s="175"/>
      <c r="F51" s="175"/>
      <c r="G51" s="176"/>
      <c r="H51" s="176"/>
      <c r="I51" s="175"/>
      <c r="J51" s="175"/>
    </row>
    <row r="54" spans="1:10" ht="12.75">
      <c r="A54" s="175"/>
      <c r="B54" s="175"/>
      <c r="C54" s="175"/>
      <c r="D54" s="176"/>
      <c r="E54" s="176"/>
      <c r="F54" s="176"/>
      <c r="G54" s="176"/>
      <c r="H54" s="176"/>
      <c r="I54" s="175"/>
      <c r="J54" s="175"/>
    </row>
    <row r="55" spans="1:10" ht="12.75">
      <c r="A55" s="175"/>
      <c r="B55" s="175"/>
      <c r="C55" s="175"/>
      <c r="D55" s="176"/>
      <c r="E55" s="176"/>
      <c r="F55" s="176"/>
      <c r="G55" s="176"/>
      <c r="H55" s="176"/>
      <c r="I55" s="175"/>
      <c r="J55" s="175"/>
    </row>
    <row r="56" spans="1:10" ht="12.75">
      <c r="A56" s="175"/>
      <c r="B56" s="175"/>
      <c r="C56" s="175"/>
      <c r="D56" s="176"/>
      <c r="E56" s="176"/>
      <c r="F56" s="176"/>
      <c r="G56" s="176"/>
      <c r="H56" s="176"/>
      <c r="I56" s="175"/>
      <c r="J56" s="175"/>
    </row>
    <row r="57" spans="1:10" ht="12.75">
      <c r="A57" s="175"/>
      <c r="B57" s="175"/>
      <c r="C57" s="175"/>
      <c r="D57" s="176"/>
      <c r="E57" s="176"/>
      <c r="F57" s="176"/>
      <c r="G57" s="176"/>
      <c r="H57" s="176"/>
      <c r="I57" s="175"/>
      <c r="J57" s="175"/>
    </row>
    <row r="58" spans="1:10" ht="12.75">
      <c r="A58" s="175"/>
      <c r="B58" s="175"/>
      <c r="C58" s="175"/>
      <c r="D58" s="176"/>
      <c r="E58" s="176"/>
      <c r="F58" s="176"/>
      <c r="G58" s="176"/>
      <c r="H58" s="176"/>
      <c r="I58" s="175"/>
      <c r="J58" s="175"/>
    </row>
    <row r="59" spans="1:10" ht="12.75">
      <c r="A59" s="175"/>
      <c r="B59" s="175"/>
      <c r="C59" s="175"/>
      <c r="D59" s="176"/>
      <c r="E59" s="176"/>
      <c r="F59" s="176"/>
      <c r="G59" s="176"/>
      <c r="H59" s="176"/>
      <c r="I59" s="175"/>
      <c r="J59" s="175"/>
    </row>
    <row r="60" spans="1:10" ht="12.75">
      <c r="A60" s="175"/>
      <c r="B60" s="175"/>
      <c r="C60" s="175"/>
      <c r="D60" s="176"/>
      <c r="E60" s="176"/>
      <c r="F60" s="176"/>
      <c r="G60" s="176"/>
      <c r="H60" s="176"/>
      <c r="I60" s="175"/>
      <c r="J60" s="175"/>
    </row>
    <row r="61" spans="1:10" ht="12.75">
      <c r="A61" s="175"/>
      <c r="B61" s="175"/>
      <c r="C61" s="175"/>
      <c r="D61" s="176"/>
      <c r="E61" s="176"/>
      <c r="F61" s="176"/>
      <c r="G61" s="176"/>
      <c r="H61" s="176"/>
      <c r="I61" s="175"/>
      <c r="J61" s="175"/>
    </row>
    <row r="62" spans="1:10" ht="12.75">
      <c r="A62" s="175"/>
      <c r="B62" s="175"/>
      <c r="C62" s="175"/>
      <c r="D62" s="176"/>
      <c r="E62" s="176"/>
      <c r="F62" s="176"/>
      <c r="G62" s="176"/>
      <c r="H62" s="176"/>
      <c r="I62" s="175"/>
      <c r="J62" s="175"/>
    </row>
    <row r="63" spans="1:10" ht="12.75">
      <c r="A63" s="175"/>
      <c r="B63" s="175"/>
      <c r="C63" s="175"/>
      <c r="D63" s="176"/>
      <c r="E63" s="176"/>
      <c r="F63" s="176"/>
      <c r="G63" s="176"/>
      <c r="H63" s="176"/>
      <c r="I63" s="175"/>
      <c r="J63" s="175"/>
    </row>
    <row r="64" spans="1:10" ht="12.75">
      <c r="A64" s="175"/>
      <c r="B64" s="175"/>
      <c r="C64" s="175"/>
      <c r="D64" s="176"/>
      <c r="E64" s="176"/>
      <c r="F64" s="176"/>
      <c r="G64" s="176"/>
      <c r="H64" s="176"/>
      <c r="I64" s="175"/>
      <c r="J64" s="175"/>
    </row>
    <row r="68" spans="4:9" ht="15">
      <c r="D68" s="120" t="s">
        <v>181</v>
      </c>
      <c r="E68" s="121"/>
      <c r="F68" s="121"/>
      <c r="G68" s="121"/>
      <c r="H68" s="121"/>
      <c r="I68" s="397" t="s">
        <v>306</v>
      </c>
    </row>
    <row r="72" ht="12.75">
      <c r="D72" t="s">
        <v>182</v>
      </c>
    </row>
    <row r="74" spans="4:9" ht="12.75">
      <c r="D74" t="s">
        <v>183</v>
      </c>
      <c r="I74" s="403">
        <v>1</v>
      </c>
    </row>
    <row r="75" ht="12.75">
      <c r="I75" s="403"/>
    </row>
    <row r="76" spans="4:9" ht="12.75">
      <c r="D76" t="s">
        <v>184</v>
      </c>
      <c r="I76" s="403">
        <v>2</v>
      </c>
    </row>
    <row r="77" ht="12.75">
      <c r="I77" s="403"/>
    </row>
    <row r="78" spans="4:9" ht="12.75">
      <c r="D78" t="s">
        <v>185</v>
      </c>
      <c r="I78" s="403">
        <v>4</v>
      </c>
    </row>
    <row r="79" ht="12.75">
      <c r="I79" s="403"/>
    </row>
    <row r="80" spans="4:9" ht="12.75">
      <c r="D80" t="s">
        <v>186</v>
      </c>
      <c r="I80" s="403">
        <v>6</v>
      </c>
    </row>
    <row r="81" ht="12.75">
      <c r="I81" s="403"/>
    </row>
    <row r="82" spans="4:9" ht="12.75">
      <c r="D82" t="s">
        <v>187</v>
      </c>
      <c r="I82" s="403">
        <v>8</v>
      </c>
    </row>
    <row r="83" ht="12.75">
      <c r="I83" s="403"/>
    </row>
    <row r="84" spans="4:9" ht="12.75">
      <c r="D84" t="s">
        <v>188</v>
      </c>
      <c r="I84" s="403">
        <v>9</v>
      </c>
    </row>
    <row r="85" ht="12.75">
      <c r="I85" s="403"/>
    </row>
    <row r="86" spans="4:9" ht="12.75">
      <c r="D86" t="s">
        <v>189</v>
      </c>
      <c r="I86" s="403">
        <v>11</v>
      </c>
    </row>
    <row r="87" ht="12.75">
      <c r="I87" s="403"/>
    </row>
    <row r="88" spans="4:9" ht="12.75">
      <c r="D88" t="s">
        <v>191</v>
      </c>
      <c r="I88" s="403">
        <v>12</v>
      </c>
    </row>
    <row r="89" ht="12.75">
      <c r="I89" s="403"/>
    </row>
    <row r="90" spans="4:9" ht="12.75">
      <c r="D90" t="s">
        <v>341</v>
      </c>
      <c r="I90" s="403">
        <v>13</v>
      </c>
    </row>
    <row r="91" ht="12.75">
      <c r="I91" s="403"/>
    </row>
    <row r="92" spans="4:9" ht="12.75">
      <c r="D92" t="s">
        <v>352</v>
      </c>
      <c r="I92" s="403">
        <v>14</v>
      </c>
    </row>
    <row r="93" ht="12.75">
      <c r="I93" s="403"/>
    </row>
    <row r="94" spans="4:9" ht="12.75">
      <c r="D94" t="s">
        <v>351</v>
      </c>
      <c r="I94" s="403">
        <v>15</v>
      </c>
    </row>
    <row r="95" ht="12.75">
      <c r="I95" s="403"/>
    </row>
    <row r="96" spans="4:9" ht="12.75">
      <c r="D96" t="s">
        <v>190</v>
      </c>
      <c r="I96" s="403">
        <v>17</v>
      </c>
    </row>
    <row r="97" ht="12.75">
      <c r="I97" s="403"/>
    </row>
    <row r="98" spans="4:9" ht="12.75">
      <c r="D98" t="s">
        <v>201</v>
      </c>
      <c r="I98" s="403">
        <v>23</v>
      </c>
    </row>
    <row r="99" ht="12.75">
      <c r="I99" s="403"/>
    </row>
    <row r="100" spans="4:9" ht="12.75">
      <c r="D100" t="s">
        <v>192</v>
      </c>
      <c r="I100" s="403">
        <v>25</v>
      </c>
    </row>
    <row r="101" ht="12.75">
      <c r="I101" s="403"/>
    </row>
    <row r="102" spans="4:9" ht="12.75">
      <c r="D102" t="s">
        <v>194</v>
      </c>
      <c r="I102" s="403">
        <v>27</v>
      </c>
    </row>
    <row r="103" ht="12.75">
      <c r="I103" s="403"/>
    </row>
    <row r="104" spans="4:9" ht="12.75">
      <c r="D104" t="s">
        <v>193</v>
      </c>
      <c r="I104" s="403">
        <v>28</v>
      </c>
    </row>
    <row r="105" ht="12.75">
      <c r="I105" s="403"/>
    </row>
    <row r="114" ht="12.75">
      <c r="C114" s="546"/>
    </row>
    <row r="115" ht="12.75">
      <c r="C115" s="546"/>
    </row>
    <row r="119" ht="15">
      <c r="F119" s="120" t="s">
        <v>195</v>
      </c>
    </row>
    <row r="121" ht="19.5" customHeight="1"/>
    <row r="122" ht="19.5" customHeight="1"/>
    <row r="123" spans="2:10" s="171" customFormat="1" ht="15">
      <c r="B123" s="439" t="s">
        <v>196</v>
      </c>
      <c r="C123" s="559" t="s">
        <v>538</v>
      </c>
      <c r="D123" s="559"/>
      <c r="E123" s="559"/>
      <c r="F123" s="559"/>
      <c r="G123" s="559"/>
      <c r="H123" s="559"/>
      <c r="I123" s="559"/>
      <c r="J123" s="559"/>
    </row>
    <row r="124" s="171" customFormat="1" ht="6" customHeight="1">
      <c r="B124" s="435"/>
    </row>
    <row r="125" spans="2:10" s="171" customFormat="1" ht="19.5" customHeight="1">
      <c r="B125" s="436" t="s">
        <v>196</v>
      </c>
      <c r="C125" s="561" t="s">
        <v>539</v>
      </c>
      <c r="D125" s="561"/>
      <c r="E125" s="561"/>
      <c r="F125" s="561"/>
      <c r="G125" s="561"/>
      <c r="H125" s="561"/>
      <c r="I125" s="561"/>
      <c r="J125" s="561"/>
    </row>
    <row r="126" s="171" customFormat="1" ht="6" customHeight="1">
      <c r="B126" s="435"/>
    </row>
    <row r="127" spans="2:10" s="171" customFormat="1" ht="15">
      <c r="B127" s="436" t="s">
        <v>196</v>
      </c>
      <c r="C127" s="559" t="s">
        <v>547</v>
      </c>
      <c r="D127" s="559"/>
      <c r="E127" s="559"/>
      <c r="F127" s="559"/>
      <c r="G127" s="559"/>
      <c r="H127" s="559"/>
      <c r="I127" s="559"/>
      <c r="J127" s="559"/>
    </row>
    <row r="128" s="171" customFormat="1" ht="6" customHeight="1">
      <c r="B128" s="435"/>
    </row>
    <row r="129" spans="2:10" s="171" customFormat="1" ht="15">
      <c r="B129" s="436" t="s">
        <v>196</v>
      </c>
      <c r="C129" s="559" t="s">
        <v>548</v>
      </c>
      <c r="D129" s="559"/>
      <c r="E129" s="559"/>
      <c r="F129" s="559"/>
      <c r="G129" s="559"/>
      <c r="H129" s="559"/>
      <c r="I129" s="559"/>
      <c r="J129" s="559"/>
    </row>
    <row r="130" s="171" customFormat="1" ht="6" customHeight="1">
      <c r="B130" s="435"/>
    </row>
    <row r="131" spans="2:10" s="171" customFormat="1" ht="15">
      <c r="B131" s="437" t="s">
        <v>196</v>
      </c>
      <c r="C131" s="559" t="s">
        <v>549</v>
      </c>
      <c r="D131" s="559"/>
      <c r="E131" s="559"/>
      <c r="F131" s="559"/>
      <c r="G131" s="559"/>
      <c r="H131" s="559"/>
      <c r="I131" s="559"/>
      <c r="J131" s="559"/>
    </row>
    <row r="132" s="171" customFormat="1" ht="6" customHeight="1">
      <c r="B132" s="438"/>
    </row>
    <row r="133" spans="2:3" s="171" customFormat="1" ht="15">
      <c r="B133" s="437" t="s">
        <v>196</v>
      </c>
      <c r="C133" s="171" t="s">
        <v>550</v>
      </c>
    </row>
    <row r="134" s="171" customFormat="1" ht="6" customHeight="1">
      <c r="B134" s="437"/>
    </row>
    <row r="135" spans="2:10" s="171" customFormat="1" ht="30" customHeight="1">
      <c r="B135" s="437" t="s">
        <v>196</v>
      </c>
      <c r="C135" s="559" t="s">
        <v>540</v>
      </c>
      <c r="D135" s="559"/>
      <c r="E135" s="559"/>
      <c r="F135" s="559"/>
      <c r="G135" s="559"/>
      <c r="H135" s="559"/>
      <c r="I135" s="559"/>
      <c r="J135" s="528"/>
    </row>
    <row r="136" s="171" customFormat="1" ht="6" customHeight="1">
      <c r="B136" s="437"/>
    </row>
    <row r="137" spans="2:10" s="171" customFormat="1" ht="30.75" customHeight="1">
      <c r="B137" s="437" t="s">
        <v>196</v>
      </c>
      <c r="C137" s="559" t="s">
        <v>541</v>
      </c>
      <c r="D137" s="559"/>
      <c r="E137" s="559"/>
      <c r="F137" s="559"/>
      <c r="G137" s="559"/>
      <c r="H137" s="559"/>
      <c r="I137" s="559"/>
      <c r="J137" s="528"/>
    </row>
    <row r="138" spans="2:10" s="171" customFormat="1" ht="6" customHeight="1">
      <c r="B138" s="438"/>
      <c r="C138" s="528"/>
      <c r="D138" s="528"/>
      <c r="E138" s="528"/>
      <c r="F138" s="528"/>
      <c r="G138" s="528"/>
      <c r="H138" s="528"/>
      <c r="I138" s="528"/>
      <c r="J138" s="528"/>
    </row>
    <row r="139" spans="2:10" s="171" customFormat="1" ht="42" customHeight="1">
      <c r="B139" s="437" t="s">
        <v>196</v>
      </c>
      <c r="C139" s="559" t="s">
        <v>551</v>
      </c>
      <c r="D139" s="559"/>
      <c r="E139" s="559"/>
      <c r="F139" s="559"/>
      <c r="G139" s="559"/>
      <c r="H139" s="559"/>
      <c r="I139" s="559"/>
      <c r="J139" s="528"/>
    </row>
    <row r="140" spans="2:10" s="171" customFormat="1" ht="6" customHeight="1">
      <c r="B140" s="438"/>
      <c r="C140" s="528"/>
      <c r="D140" s="528"/>
      <c r="E140" s="528"/>
      <c r="F140" s="528"/>
      <c r="G140" s="528"/>
      <c r="H140" s="528"/>
      <c r="I140" s="528"/>
      <c r="J140" s="528"/>
    </row>
    <row r="141" spans="2:10" s="171" customFormat="1" ht="30" customHeight="1">
      <c r="B141" s="437" t="s">
        <v>196</v>
      </c>
      <c r="C141" s="559" t="s">
        <v>542</v>
      </c>
      <c r="D141" s="559"/>
      <c r="E141" s="559"/>
      <c r="F141" s="559"/>
      <c r="G141" s="559"/>
      <c r="H141" s="559"/>
      <c r="I141" s="559"/>
      <c r="J141" s="528"/>
    </row>
    <row r="142" spans="2:10" s="171" customFormat="1" ht="6" customHeight="1">
      <c r="B142" s="438"/>
      <c r="C142" s="528"/>
      <c r="D142" s="528"/>
      <c r="E142" s="528"/>
      <c r="F142" s="528"/>
      <c r="G142" s="528"/>
      <c r="H142" s="528"/>
      <c r="I142" s="528"/>
      <c r="J142" s="528"/>
    </row>
    <row r="143" spans="2:10" s="171" customFormat="1" ht="42" customHeight="1">
      <c r="B143" s="437" t="s">
        <v>196</v>
      </c>
      <c r="C143" s="559" t="s">
        <v>543</v>
      </c>
      <c r="D143" s="559"/>
      <c r="E143" s="559"/>
      <c r="F143" s="559"/>
      <c r="G143" s="559"/>
      <c r="H143" s="559"/>
      <c r="I143" s="559"/>
      <c r="J143" s="528"/>
    </row>
    <row r="144" spans="2:10" s="171" customFormat="1" ht="33" customHeight="1">
      <c r="B144" s="437" t="s">
        <v>196</v>
      </c>
      <c r="C144" s="559" t="s">
        <v>544</v>
      </c>
      <c r="D144" s="559"/>
      <c r="E144" s="559"/>
      <c r="F144" s="559"/>
      <c r="G144" s="559"/>
      <c r="H144" s="559"/>
      <c r="I144" s="559"/>
      <c r="J144" s="528"/>
    </row>
    <row r="145" spans="2:10" s="171" customFormat="1" ht="6" customHeight="1">
      <c r="B145" s="438"/>
      <c r="C145" s="528"/>
      <c r="D145" s="528"/>
      <c r="E145" s="528"/>
      <c r="F145" s="528"/>
      <c r="G145" s="528"/>
      <c r="H145" s="528"/>
      <c r="I145" s="528"/>
      <c r="J145" s="528"/>
    </row>
    <row r="146" spans="2:10" s="171" customFormat="1" ht="15" customHeight="1">
      <c r="B146" s="437" t="s">
        <v>196</v>
      </c>
      <c r="C146" s="560" t="s">
        <v>545</v>
      </c>
      <c r="D146" s="560"/>
      <c r="E146" s="560"/>
      <c r="F146" s="560"/>
      <c r="G146" s="560"/>
      <c r="H146" s="560"/>
      <c r="I146" s="560"/>
      <c r="J146" s="545"/>
    </row>
    <row r="147" s="171" customFormat="1" ht="6" customHeight="1">
      <c r="B147" s="435"/>
    </row>
    <row r="148" spans="2:10" s="171" customFormat="1" ht="29.25" customHeight="1">
      <c r="B148" s="436" t="s">
        <v>196</v>
      </c>
      <c r="C148" s="559" t="s">
        <v>546</v>
      </c>
      <c r="D148" s="559"/>
      <c r="E148" s="559"/>
      <c r="F148" s="559"/>
      <c r="G148" s="559"/>
      <c r="H148" s="559"/>
      <c r="I148" s="559"/>
      <c r="J148" s="435"/>
    </row>
    <row r="149" s="171" customFormat="1" ht="6" customHeight="1">
      <c r="B149" s="435"/>
    </row>
    <row r="150" spans="2:10" s="171" customFormat="1" ht="15">
      <c r="B150" s="436"/>
      <c r="C150" s="435"/>
      <c r="D150" s="435"/>
      <c r="E150" s="435"/>
      <c r="F150" s="435"/>
      <c r="G150" s="435"/>
      <c r="H150" s="435"/>
      <c r="I150" s="435"/>
      <c r="J150" s="435"/>
    </row>
  </sheetData>
  <mergeCells count="17">
    <mergeCell ref="A8:J8"/>
    <mergeCell ref="A5:J5"/>
    <mergeCell ref="A48:J48"/>
    <mergeCell ref="A50:J50"/>
    <mergeCell ref="C131:J131"/>
    <mergeCell ref="C123:J123"/>
    <mergeCell ref="C125:J125"/>
    <mergeCell ref="C127:J127"/>
    <mergeCell ref="C129:J129"/>
    <mergeCell ref="C144:I144"/>
    <mergeCell ref="C143:I143"/>
    <mergeCell ref="C148:I148"/>
    <mergeCell ref="C146:I146"/>
    <mergeCell ref="C135:I135"/>
    <mergeCell ref="C137:I137"/>
    <mergeCell ref="C139:I139"/>
    <mergeCell ref="C141:I141"/>
  </mergeCells>
  <printOptions horizontalCentered="1" verticalCentered="1"/>
  <pageMargins left="0.5" right="0.5" top="1" bottom="1" header="0.5" footer="0.5"/>
  <pageSetup horizontalDpi="300" verticalDpi="3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79"/>
  <sheetViews>
    <sheetView tabSelected="1" view="pageBreakPreview" zoomScaleNormal="75" zoomScaleSheetLayoutView="100" workbookViewId="0" topLeftCell="A1">
      <selection activeCell="J24" sqref="J24"/>
    </sheetView>
  </sheetViews>
  <sheetFormatPr defaultColWidth="9.140625" defaultRowHeight="12.75" customHeight="1"/>
  <cols>
    <col min="1" max="1" width="33.57421875" style="0" customWidth="1"/>
    <col min="2" max="4" width="7.421875" style="0" customWidth="1"/>
    <col min="5" max="5" width="7.7109375" style="0" customWidth="1"/>
    <col min="6" max="6" width="7.7109375" style="5" customWidth="1"/>
    <col min="7" max="7" width="2.7109375" style="0" customWidth="1"/>
    <col min="8" max="8" width="8.140625" style="0" customWidth="1"/>
    <col min="9" max="9" width="9.421875" style="0" customWidth="1"/>
    <col min="10" max="10" width="2.7109375" style="0" customWidth="1"/>
    <col min="11" max="11" width="9.421875" style="0" customWidth="1"/>
    <col min="12" max="12" width="11.28125" style="0" customWidth="1"/>
  </cols>
  <sheetData>
    <row r="1" spans="1:12" ht="14.25" customHeight="1">
      <c r="A1" s="566" t="s">
        <v>373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9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4.25" customHeight="1">
      <c r="A3" s="476"/>
      <c r="B3" s="555" t="s">
        <v>553</v>
      </c>
      <c r="C3" s="556"/>
      <c r="D3" s="556"/>
      <c r="E3" s="556"/>
      <c r="F3" s="557"/>
      <c r="G3" s="109"/>
      <c r="H3" s="137" t="s">
        <v>169</v>
      </c>
      <c r="I3" s="137" t="s">
        <v>0</v>
      </c>
      <c r="K3" s="137" t="s">
        <v>169</v>
      </c>
      <c r="L3" s="137" t="s">
        <v>0</v>
      </c>
    </row>
    <row r="4" spans="1:12" ht="14.25" customHeight="1">
      <c r="A4" s="479" t="s">
        <v>1</v>
      </c>
      <c r="B4" s="558"/>
      <c r="C4" s="587"/>
      <c r="D4" s="587"/>
      <c r="E4" s="587"/>
      <c r="F4" s="588"/>
      <c r="G4" s="109"/>
      <c r="H4" s="138" t="s">
        <v>2</v>
      </c>
      <c r="I4" s="138" t="s">
        <v>2</v>
      </c>
      <c r="K4" s="138" t="s">
        <v>2</v>
      </c>
      <c r="L4" s="138" t="s">
        <v>2</v>
      </c>
    </row>
    <row r="5" spans="1:12" ht="14.25" customHeight="1">
      <c r="A5" s="477"/>
      <c r="B5" s="474"/>
      <c r="C5" s="152"/>
      <c r="D5" s="152"/>
      <c r="E5" s="152"/>
      <c r="F5" s="375"/>
      <c r="G5" s="109"/>
      <c r="H5" s="139">
        <v>2004</v>
      </c>
      <c r="I5" s="139">
        <v>2004</v>
      </c>
      <c r="K5" s="139">
        <v>2007</v>
      </c>
      <c r="L5" s="139">
        <v>2007</v>
      </c>
    </row>
    <row r="6" spans="1:12" ht="14.25" customHeight="1">
      <c r="A6" s="479" t="s">
        <v>383</v>
      </c>
      <c r="B6" s="475">
        <v>2004</v>
      </c>
      <c r="C6" s="136">
        <v>2005</v>
      </c>
      <c r="D6" s="361">
        <v>2006</v>
      </c>
      <c r="E6" s="361">
        <v>2007</v>
      </c>
      <c r="F6" s="361">
        <v>2008</v>
      </c>
      <c r="G6" s="109"/>
      <c r="H6" s="136" t="s">
        <v>354</v>
      </c>
      <c r="I6" s="136" t="s">
        <v>354</v>
      </c>
      <c r="K6" s="136" t="s">
        <v>354</v>
      </c>
      <c r="L6" s="136" t="s">
        <v>354</v>
      </c>
    </row>
    <row r="7" spans="1:12" ht="14.25" customHeight="1">
      <c r="A7" s="220" t="s">
        <v>213</v>
      </c>
      <c r="B7" s="493">
        <v>11307</v>
      </c>
      <c r="C7" s="493">
        <v>11441</v>
      </c>
      <c r="D7" s="493">
        <v>5927</v>
      </c>
      <c r="E7" s="493">
        <v>7064</v>
      </c>
      <c r="F7" s="489">
        <v>8341</v>
      </c>
      <c r="G7" s="109"/>
      <c r="H7" s="525">
        <f>(F7-B7)</f>
        <v>-2966</v>
      </c>
      <c r="I7" s="497">
        <f>(F7-B7)/B7</f>
        <v>-0.2623153798531883</v>
      </c>
      <c r="J7" s="486"/>
      <c r="K7" s="526">
        <f>(F7-E7)</f>
        <v>1277</v>
      </c>
      <c r="L7" s="494">
        <f>(F7-E7)/E7</f>
        <v>0.1807757644394111</v>
      </c>
    </row>
    <row r="8" spans="1:12" ht="14.25" customHeight="1">
      <c r="A8" s="220" t="s">
        <v>219</v>
      </c>
      <c r="B8" s="493">
        <v>3031</v>
      </c>
      <c r="C8" s="493">
        <v>3011</v>
      </c>
      <c r="D8" s="493">
        <v>2369</v>
      </c>
      <c r="E8" s="493">
        <v>2656</v>
      </c>
      <c r="F8" s="489">
        <v>2577</v>
      </c>
      <c r="G8" s="109"/>
      <c r="H8" s="525">
        <f>(F8-B8)</f>
        <v>-454</v>
      </c>
      <c r="I8" s="497">
        <f>(F8-B8)/B8</f>
        <v>-0.14978554932365556</v>
      </c>
      <c r="J8" s="486"/>
      <c r="K8" s="496">
        <f>(F8-E8)</f>
        <v>-79</v>
      </c>
      <c r="L8" s="497">
        <f>(F8-E8)/E8</f>
        <v>-0.029743975903614456</v>
      </c>
    </row>
    <row r="9" spans="1:12" ht="14.25" customHeight="1">
      <c r="A9" s="220" t="s">
        <v>170</v>
      </c>
      <c r="B9" s="493">
        <v>788</v>
      </c>
      <c r="C9" s="493">
        <v>870</v>
      </c>
      <c r="D9" s="493">
        <v>658</v>
      </c>
      <c r="E9" s="493">
        <v>788</v>
      </c>
      <c r="F9" s="489">
        <v>756</v>
      </c>
      <c r="G9" s="109"/>
      <c r="H9" s="496">
        <f>(F9-B9)</f>
        <v>-32</v>
      </c>
      <c r="I9" s="497">
        <f>(F9-B9)/B9</f>
        <v>-0.04060913705583756</v>
      </c>
      <c r="J9" s="486"/>
      <c r="K9" s="496">
        <f>(F9-E9)</f>
        <v>-32</v>
      </c>
      <c r="L9" s="497">
        <f>(F9-E9)/E9</f>
        <v>-0.04060913705583756</v>
      </c>
    </row>
    <row r="10" spans="1:12" ht="14.25" customHeight="1">
      <c r="A10" s="220" t="s">
        <v>163</v>
      </c>
      <c r="B10" s="493">
        <v>1317</v>
      </c>
      <c r="C10" s="493">
        <v>1465</v>
      </c>
      <c r="D10" s="493">
        <v>1048</v>
      </c>
      <c r="E10" s="493">
        <v>1272</v>
      </c>
      <c r="F10" s="489">
        <v>1505</v>
      </c>
      <c r="G10" s="109"/>
      <c r="H10" s="495">
        <f>(F10-B10)</f>
        <v>188</v>
      </c>
      <c r="I10" s="494">
        <f>(F10-B10)/B10</f>
        <v>0.1427486712224753</v>
      </c>
      <c r="J10" s="109"/>
      <c r="K10" s="495">
        <f>(F10-E10)</f>
        <v>233</v>
      </c>
      <c r="L10" s="494">
        <f>(F10-E10)/E10</f>
        <v>0.1831761006289308</v>
      </c>
    </row>
    <row r="11" spans="1:12" ht="14.25" customHeight="1">
      <c r="A11" s="220" t="s">
        <v>5</v>
      </c>
      <c r="B11" s="490">
        <f>SUM(B7:B10)</f>
        <v>16443</v>
      </c>
      <c r="C11" s="490">
        <f>SUM(C7:C10)</f>
        <v>16787</v>
      </c>
      <c r="D11" s="490">
        <f>SUM(D7:D10)</f>
        <v>10002</v>
      </c>
      <c r="E11" s="490">
        <f>SUM(E7:E10)</f>
        <v>11780</v>
      </c>
      <c r="F11" s="490">
        <f>SUM(F7:F10)</f>
        <v>13179</v>
      </c>
      <c r="G11" s="109"/>
      <c r="H11" s="350">
        <f>(F11-B11)</f>
        <v>-3264</v>
      </c>
      <c r="I11" s="484">
        <f>(F11-B11)/B11</f>
        <v>-0.19850392264185368</v>
      </c>
      <c r="J11" s="109"/>
      <c r="K11" s="209">
        <f>(F11-E11)</f>
        <v>1399</v>
      </c>
      <c r="L11" s="206">
        <f>(F11-E11)/E11</f>
        <v>0.11876061120543294</v>
      </c>
    </row>
    <row r="12" spans="1:12" ht="14.25" customHeight="1">
      <c r="A12" s="487" t="s">
        <v>382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4.25" customHeight="1">
      <c r="A13" s="485" t="s">
        <v>381</v>
      </c>
      <c r="B13" s="481"/>
      <c r="C13" s="481"/>
      <c r="D13" s="481"/>
      <c r="E13" s="481"/>
      <c r="F13" s="482"/>
      <c r="G13" s="109"/>
      <c r="H13" s="109"/>
      <c r="I13" s="109"/>
      <c r="J13" s="109"/>
      <c r="K13" s="109"/>
      <c r="L13" s="109"/>
    </row>
    <row r="14" spans="1:7" ht="14.25" customHeight="1">
      <c r="A14" s="480" t="s">
        <v>213</v>
      </c>
      <c r="B14" s="500"/>
      <c r="C14" s="498">
        <v>37613</v>
      </c>
      <c r="D14" s="498">
        <v>19566</v>
      </c>
      <c r="E14" s="498">
        <v>23458</v>
      </c>
      <c r="F14" s="547">
        <v>27240</v>
      </c>
      <c r="G14" s="109"/>
    </row>
    <row r="15" spans="1:7" ht="14.25" customHeight="1">
      <c r="A15" s="220" t="s">
        <v>219</v>
      </c>
      <c r="B15" s="501"/>
      <c r="C15" s="498">
        <v>9849</v>
      </c>
      <c r="D15" s="498">
        <v>7848</v>
      </c>
      <c r="E15" s="498">
        <v>8847</v>
      </c>
      <c r="F15" s="493">
        <v>8755</v>
      </c>
      <c r="G15" s="109"/>
    </row>
    <row r="16" spans="1:12" ht="14.25" customHeight="1">
      <c r="A16" s="220" t="s">
        <v>170</v>
      </c>
      <c r="B16" s="501"/>
      <c r="C16" s="498">
        <v>1355</v>
      </c>
      <c r="D16" s="498">
        <v>1022</v>
      </c>
      <c r="E16" s="498">
        <v>1168</v>
      </c>
      <c r="F16" s="493">
        <v>1098</v>
      </c>
      <c r="G16" s="109"/>
      <c r="H16" s="109"/>
      <c r="I16" s="109"/>
      <c r="J16" s="109"/>
      <c r="K16" s="109"/>
      <c r="L16" s="109"/>
    </row>
    <row r="17" spans="1:12" ht="14.25" customHeight="1">
      <c r="A17" s="220" t="s">
        <v>163</v>
      </c>
      <c r="B17" s="501"/>
      <c r="C17" s="498">
        <v>5093</v>
      </c>
      <c r="D17" s="498">
        <v>3346</v>
      </c>
      <c r="E17" s="498">
        <v>4024</v>
      </c>
      <c r="F17" s="493">
        <v>5147</v>
      </c>
      <c r="G17" s="109"/>
      <c r="H17" s="109"/>
      <c r="I17" s="109"/>
      <c r="J17" s="109"/>
      <c r="K17" s="109"/>
      <c r="L17" s="109"/>
    </row>
    <row r="18" spans="1:12" ht="14.25" customHeight="1">
      <c r="A18" s="488" t="s">
        <v>552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4.25" customHeight="1">
      <c r="A19" s="47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6" ht="12.75" customHeight="1">
      <c r="A20" s="485" t="s">
        <v>555</v>
      </c>
      <c r="B20" s="481"/>
      <c r="C20" s="481"/>
      <c r="D20" s="481"/>
      <c r="E20" s="481"/>
      <c r="F20" s="482"/>
      <c r="M20" s="121">
        <v>2008</v>
      </c>
      <c r="O20" s="121">
        <v>2007</v>
      </c>
      <c r="P20" s="121"/>
    </row>
    <row r="21" spans="1:16" ht="12.75" customHeight="1">
      <c r="A21" s="480" t="s">
        <v>213</v>
      </c>
      <c r="B21" s="500"/>
      <c r="C21" s="500"/>
      <c r="D21" s="500"/>
      <c r="E21" s="547">
        <f>(E11-O21)</f>
        <v>7638</v>
      </c>
      <c r="F21" s="550">
        <f>(F11-M21)</f>
        <v>8948</v>
      </c>
      <c r="K21" s="552"/>
      <c r="L21" s="553"/>
      <c r="M21" s="551">
        <v>4231</v>
      </c>
      <c r="N21" s="549">
        <f>(F11-M21)/F11</f>
        <v>0.6789589498444495</v>
      </c>
      <c r="O21" s="548">
        <v>4142</v>
      </c>
      <c r="P21" s="549">
        <f>(E11-O21)/E11</f>
        <v>0.6483870967741936</v>
      </c>
    </row>
    <row r="22" spans="1:16" ht="12.75" customHeight="1">
      <c r="A22" s="220" t="s">
        <v>219</v>
      </c>
      <c r="B22" s="501"/>
      <c r="C22" s="501"/>
      <c r="D22" s="501"/>
      <c r="E22" s="547">
        <f>(E11-O22)</f>
        <v>3339</v>
      </c>
      <c r="F22" s="547">
        <f>(F11-M22)</f>
        <v>3350</v>
      </c>
      <c r="K22" s="552"/>
      <c r="L22" s="553"/>
      <c r="M22" s="551">
        <v>9829</v>
      </c>
      <c r="N22" s="549">
        <f>(F11-M22)/F11</f>
        <v>0.2541922755899537</v>
      </c>
      <c r="O22" s="548">
        <v>8441</v>
      </c>
      <c r="P22" s="549">
        <f>(E11-O22)/E11</f>
        <v>0.283446519524618</v>
      </c>
    </row>
    <row r="23" spans="1:16" ht="12.75" customHeight="1">
      <c r="A23" s="220" t="s">
        <v>170</v>
      </c>
      <c r="B23" s="501"/>
      <c r="C23" s="501"/>
      <c r="D23" s="501"/>
      <c r="E23" s="547">
        <f>(E11-O23)</f>
        <v>788</v>
      </c>
      <c r="F23" s="547">
        <f>(F11-M23)</f>
        <v>757</v>
      </c>
      <c r="K23" s="552"/>
      <c r="L23" s="553"/>
      <c r="M23" s="551">
        <v>12422</v>
      </c>
      <c r="N23" s="549">
        <f>(F11-M23)/F11</f>
        <v>0.05743986645420745</v>
      </c>
      <c r="O23" s="548">
        <v>10992</v>
      </c>
      <c r="P23" s="549">
        <f>(E11-O23)/E11</f>
        <v>0.06689303904923599</v>
      </c>
    </row>
    <row r="24" spans="1:16" ht="12.75" customHeight="1">
      <c r="A24" s="220" t="s">
        <v>163</v>
      </c>
      <c r="B24" s="501"/>
      <c r="C24" s="501"/>
      <c r="D24" s="501"/>
      <c r="E24" s="547">
        <f>(E11-O24)</f>
        <v>1479</v>
      </c>
      <c r="F24" s="547">
        <f>(F11-M24)</f>
        <v>1857</v>
      </c>
      <c r="K24" s="552"/>
      <c r="L24" s="553"/>
      <c r="M24" s="551">
        <v>11322</v>
      </c>
      <c r="N24" s="549">
        <f>(F11-M24)/F11</f>
        <v>0.14090598679717733</v>
      </c>
      <c r="O24" s="548">
        <v>10301</v>
      </c>
      <c r="P24" s="549">
        <f>(E11-O24)/E11</f>
        <v>0.12555178268251274</v>
      </c>
    </row>
    <row r="25" spans="1:6" ht="12.75" customHeight="1">
      <c r="A25" s="488" t="s">
        <v>554</v>
      </c>
      <c r="B25" s="109"/>
      <c r="C25" s="109"/>
      <c r="D25" s="109"/>
      <c r="E25" s="109"/>
      <c r="F25" s="109"/>
    </row>
    <row r="30" spans="1:11" ht="12.75">
      <c r="A30" s="68"/>
      <c r="B30" s="37"/>
      <c r="C30" s="37"/>
      <c r="D30" s="37"/>
      <c r="E30" s="37"/>
      <c r="F30" s="37"/>
      <c r="G30" s="5"/>
      <c r="H30" s="98"/>
      <c r="I30" s="99"/>
      <c r="K30" s="183"/>
    </row>
    <row r="31" spans="1:11" ht="12.75" customHeight="1">
      <c r="A31" s="68"/>
      <c r="B31" s="37"/>
      <c r="C31" s="37"/>
      <c r="D31" s="37"/>
      <c r="E31" s="37"/>
      <c r="F31" s="37"/>
      <c r="G31" s="5"/>
      <c r="H31" s="98"/>
      <c r="I31" s="99"/>
      <c r="K31" s="183"/>
    </row>
    <row r="32" spans="1:11" ht="12.75" customHeight="1">
      <c r="A32" s="68"/>
      <c r="B32" s="37"/>
      <c r="C32" s="37"/>
      <c r="D32" s="37"/>
      <c r="E32" s="37"/>
      <c r="F32" s="37"/>
      <c r="G32" s="5"/>
      <c r="H32" s="70"/>
      <c r="I32" s="71"/>
      <c r="K32" s="183"/>
    </row>
    <row r="33" spans="1:12" ht="14.25" customHeight="1">
      <c r="A33" s="566" t="s">
        <v>355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</row>
    <row r="34" spans="1:12" ht="6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2.75" customHeight="1">
      <c r="A35" s="134" t="s">
        <v>1</v>
      </c>
      <c r="B35" s="152"/>
      <c r="C35" s="152"/>
      <c r="D35" s="152"/>
      <c r="E35" s="152"/>
      <c r="F35" s="375"/>
      <c r="H35" s="139">
        <v>2004</v>
      </c>
      <c r="I35" s="139">
        <v>2004</v>
      </c>
      <c r="K35" s="139">
        <v>2007</v>
      </c>
      <c r="L35" s="139">
        <v>2007</v>
      </c>
    </row>
    <row r="36" spans="1:12" ht="12.75" customHeight="1">
      <c r="A36" s="473" t="s">
        <v>173</v>
      </c>
      <c r="B36" s="136">
        <v>2004</v>
      </c>
      <c r="C36" s="136">
        <v>2005</v>
      </c>
      <c r="D36" s="361">
        <v>2006</v>
      </c>
      <c r="E36" s="361">
        <v>2007</v>
      </c>
      <c r="F36" s="361">
        <v>2008</v>
      </c>
      <c r="G36" s="197"/>
      <c r="H36" s="136" t="s">
        <v>354</v>
      </c>
      <c r="I36" s="136" t="s">
        <v>354</v>
      </c>
      <c r="K36" s="136" t="s">
        <v>354</v>
      </c>
      <c r="L36" s="136" t="s">
        <v>354</v>
      </c>
    </row>
    <row r="37" spans="1:12" ht="12.75" customHeight="1">
      <c r="A37" s="480" t="s">
        <v>3</v>
      </c>
      <c r="B37" s="4">
        <f aca="true" t="shared" si="0" ref="B37:F38">B50+B54+B58+B62</f>
        <v>11505</v>
      </c>
      <c r="C37" s="4">
        <f t="shared" si="0"/>
        <v>11773</v>
      </c>
      <c r="D37" s="4">
        <f t="shared" si="0"/>
        <v>7126</v>
      </c>
      <c r="E37" s="4">
        <f t="shared" si="0"/>
        <v>8205</v>
      </c>
      <c r="F37" s="4">
        <f t="shared" si="0"/>
        <v>9031</v>
      </c>
      <c r="G37" s="216"/>
      <c r="H37" s="348">
        <f>(F37-B37)</f>
        <v>-2474</v>
      </c>
      <c r="I37" s="483">
        <f>(F37-B37)/B37</f>
        <v>-0.21503694046066926</v>
      </c>
      <c r="K37" s="128">
        <f>(F37-E37)</f>
        <v>826</v>
      </c>
      <c r="L37" s="57">
        <f>(F37-E37)/E37</f>
        <v>0.10067032297379647</v>
      </c>
    </row>
    <row r="38" spans="1:12" ht="12.75" customHeight="1">
      <c r="A38" s="220" t="s">
        <v>4</v>
      </c>
      <c r="B38" s="4">
        <f t="shared" si="0"/>
        <v>4938</v>
      </c>
      <c r="C38" s="4">
        <f t="shared" si="0"/>
        <v>5014</v>
      </c>
      <c r="D38" s="4">
        <f t="shared" si="0"/>
        <v>2876</v>
      </c>
      <c r="E38" s="4">
        <f t="shared" si="0"/>
        <v>3575</v>
      </c>
      <c r="F38" s="4">
        <f t="shared" si="0"/>
        <v>4148</v>
      </c>
      <c r="G38" s="216"/>
      <c r="H38" s="348">
        <f>(F38-B38)</f>
        <v>-790</v>
      </c>
      <c r="I38" s="483">
        <f>(F38-B38)/B38</f>
        <v>-0.159983799108951</v>
      </c>
      <c r="K38" s="128">
        <f>(F38-E38)</f>
        <v>573</v>
      </c>
      <c r="L38" s="57">
        <f>(F38-E38)/E38</f>
        <v>0.1602797202797203</v>
      </c>
    </row>
    <row r="39" spans="1:12" ht="12.75" customHeight="1">
      <c r="A39" s="69" t="s">
        <v>5</v>
      </c>
      <c r="B39" s="43">
        <f>SUM(B37:B38)</f>
        <v>16443</v>
      </c>
      <c r="C39" s="43">
        <f>SUM(C37:C38)</f>
        <v>16787</v>
      </c>
      <c r="D39" s="43">
        <f>SUM(D37:D38)</f>
        <v>10002</v>
      </c>
      <c r="E39" s="43">
        <f>SUM(E37:E38)</f>
        <v>11780</v>
      </c>
      <c r="F39" s="43">
        <f>SUM(F37:F38)</f>
        <v>13179</v>
      </c>
      <c r="G39" s="181"/>
      <c r="H39" s="350">
        <f>(F39-B39)</f>
        <v>-3264</v>
      </c>
      <c r="I39" s="484">
        <f>(F39-B39)/B39</f>
        <v>-0.19850392264185368</v>
      </c>
      <c r="K39" s="209">
        <f>(F39-E39)</f>
        <v>1399</v>
      </c>
      <c r="L39" s="206">
        <f>(F39-E39)/E39</f>
        <v>0.11876061120543294</v>
      </c>
    </row>
    <row r="40" spans="1:11" ht="12.75" customHeight="1">
      <c r="A40" s="229" t="s">
        <v>232</v>
      </c>
      <c r="B40" s="221"/>
      <c r="C40" s="221"/>
      <c r="D40" s="221"/>
      <c r="E40" s="221"/>
      <c r="F40" s="221"/>
      <c r="G40" s="205"/>
      <c r="H40" s="182"/>
      <c r="J40" s="182"/>
      <c r="K40" s="182"/>
    </row>
    <row r="41" spans="1:12" ht="12.75" customHeight="1">
      <c r="A41" s="220" t="s">
        <v>3</v>
      </c>
      <c r="B41" s="218">
        <f>B37/$B$39</f>
        <v>0.6996898376208721</v>
      </c>
      <c r="C41" s="218">
        <f>C37/$C$39</f>
        <v>0.7013164949067731</v>
      </c>
      <c r="D41" s="218">
        <f>D37/$D$39</f>
        <v>0.7124575084983004</v>
      </c>
      <c r="E41" s="218">
        <f>E37/$E$39</f>
        <v>0.6965195246179966</v>
      </c>
      <c r="F41" s="218">
        <f>F37/$F$39</f>
        <v>0.6852568480157827</v>
      </c>
      <c r="G41" s="219"/>
      <c r="H41" s="60"/>
      <c r="J41" s="99"/>
      <c r="K41" s="60"/>
      <c r="L41" s="27"/>
    </row>
    <row r="42" spans="1:12" ht="12.75" customHeight="1">
      <c r="A42" s="220" t="s">
        <v>4</v>
      </c>
      <c r="B42" s="218">
        <f>B38/$B$39</f>
        <v>0.3003101623791279</v>
      </c>
      <c r="C42" s="218">
        <f>C38/$C$39</f>
        <v>0.2986835050932269</v>
      </c>
      <c r="D42" s="218">
        <f>D38/$D$39</f>
        <v>0.28754249150169964</v>
      </c>
      <c r="E42" s="218">
        <f>E38/$E$39</f>
        <v>0.3034804753820034</v>
      </c>
      <c r="F42" s="218">
        <f>F38/$F$39</f>
        <v>0.3147431519842173</v>
      </c>
      <c r="G42" s="11"/>
      <c r="H42" s="60"/>
      <c r="I42" s="27"/>
      <c r="J42" s="99"/>
      <c r="K42" s="60"/>
      <c r="L42" s="71"/>
    </row>
    <row r="43" spans="1:9" ht="12.75" customHeight="1">
      <c r="A43" s="68"/>
      <c r="B43" s="37"/>
      <c r="C43" s="37"/>
      <c r="D43" s="37"/>
      <c r="E43" s="37"/>
      <c r="F43" s="37"/>
      <c r="G43" s="5"/>
      <c r="H43" s="70"/>
      <c r="I43" s="71"/>
    </row>
    <row r="44" spans="1:9" ht="12.75" customHeight="1">
      <c r="A44" s="68"/>
      <c r="B44" s="37"/>
      <c r="C44" s="37"/>
      <c r="D44" s="37"/>
      <c r="E44" s="37"/>
      <c r="F44" s="37"/>
      <c r="G44" s="5"/>
      <c r="H44" s="70"/>
      <c r="I44" s="71"/>
    </row>
    <row r="45" spans="1:9" ht="12.75" customHeight="1">
      <c r="A45" s="68"/>
      <c r="B45" s="37"/>
      <c r="C45" s="37"/>
      <c r="D45" s="37"/>
      <c r="E45" s="37"/>
      <c r="F45" s="37"/>
      <c r="G45" s="5"/>
      <c r="H45" s="70"/>
      <c r="I45" s="71"/>
    </row>
    <row r="46" spans="1:12" ht="12" customHeight="1">
      <c r="A46" s="130"/>
      <c r="B46" s="131"/>
      <c r="C46" s="131"/>
      <c r="D46" s="131"/>
      <c r="E46" s="131"/>
      <c r="F46" s="366"/>
      <c r="G46" s="12"/>
      <c r="H46" s="137" t="s">
        <v>169</v>
      </c>
      <c r="I46" s="137" t="s">
        <v>0</v>
      </c>
      <c r="K46" s="137" t="s">
        <v>169</v>
      </c>
      <c r="L46" s="137" t="s">
        <v>0</v>
      </c>
    </row>
    <row r="47" spans="1:12" ht="11.25" customHeight="1">
      <c r="A47" s="132"/>
      <c r="B47" s="133"/>
      <c r="C47" s="133"/>
      <c r="D47" s="133"/>
      <c r="E47" s="133"/>
      <c r="F47" s="367"/>
      <c r="H47" s="138" t="s">
        <v>2</v>
      </c>
      <c r="I47" s="138" t="s">
        <v>2</v>
      </c>
      <c r="K47" s="138" t="s">
        <v>2</v>
      </c>
      <c r="L47" s="138" t="s">
        <v>2</v>
      </c>
    </row>
    <row r="48" spans="1:12" ht="12.75" customHeight="1">
      <c r="A48" s="134" t="s">
        <v>92</v>
      </c>
      <c r="B48" s="135"/>
      <c r="C48" s="135"/>
      <c r="D48" s="135"/>
      <c r="E48" s="135"/>
      <c r="F48" s="360"/>
      <c r="H48" s="139">
        <v>2004</v>
      </c>
      <c r="I48" s="139">
        <v>2004</v>
      </c>
      <c r="K48" s="139">
        <v>2007</v>
      </c>
      <c r="L48" s="139">
        <v>2007</v>
      </c>
    </row>
    <row r="49" spans="1:12" ht="12.75" customHeight="1">
      <c r="A49" s="141" t="s">
        <v>173</v>
      </c>
      <c r="B49" s="136">
        <v>2004</v>
      </c>
      <c r="C49" s="136">
        <v>2005</v>
      </c>
      <c r="D49" s="361">
        <v>2006</v>
      </c>
      <c r="E49" s="361">
        <v>2007</v>
      </c>
      <c r="F49" s="361">
        <v>2008</v>
      </c>
      <c r="G49" s="197"/>
      <c r="H49" s="136" t="s">
        <v>354</v>
      </c>
      <c r="I49" s="136" t="s">
        <v>354</v>
      </c>
      <c r="K49" s="136" t="s">
        <v>354</v>
      </c>
      <c r="L49" s="136" t="s">
        <v>354</v>
      </c>
    </row>
    <row r="50" spans="1:12" ht="12.75" customHeight="1">
      <c r="A50" s="220" t="s">
        <v>3</v>
      </c>
      <c r="B50" s="4">
        <v>7563</v>
      </c>
      <c r="C50" s="4">
        <v>7669</v>
      </c>
      <c r="D50" s="4">
        <v>3996</v>
      </c>
      <c r="E50" s="4">
        <v>4583</v>
      </c>
      <c r="F50" s="4">
        <v>5351</v>
      </c>
      <c r="G50" s="5"/>
      <c r="H50" s="348">
        <f>(F50-B50)</f>
        <v>-2212</v>
      </c>
      <c r="I50" s="349">
        <f>(F50-B50)/B50</f>
        <v>-0.2924765304773238</v>
      </c>
      <c r="J50" s="352"/>
      <c r="K50" s="128">
        <f>(F50-E50)</f>
        <v>768</v>
      </c>
      <c r="L50" s="57">
        <f>(F50-E50)/E50</f>
        <v>0.16757582369626883</v>
      </c>
    </row>
    <row r="51" spans="1:12" ht="12.75" customHeight="1">
      <c r="A51" s="220" t="s">
        <v>4</v>
      </c>
      <c r="B51" s="4">
        <v>3744</v>
      </c>
      <c r="C51" s="4">
        <v>3772</v>
      </c>
      <c r="D51" s="4">
        <v>1931</v>
      </c>
      <c r="E51" s="4">
        <v>2481</v>
      </c>
      <c r="F51" s="4">
        <v>2990</v>
      </c>
      <c r="G51" s="5"/>
      <c r="H51" s="348">
        <f>(F51-B51)</f>
        <v>-754</v>
      </c>
      <c r="I51" s="349">
        <f>(F51-B51)/B51</f>
        <v>-0.2013888888888889</v>
      </c>
      <c r="J51" s="352"/>
      <c r="K51" s="128">
        <f>(F51-E51)</f>
        <v>509</v>
      </c>
      <c r="L51" s="57">
        <f>(F51-E51)/E51</f>
        <v>0.20515920999596937</v>
      </c>
    </row>
    <row r="52" spans="1:12" s="17" customFormat="1" ht="12.75" customHeight="1">
      <c r="A52" s="69" t="s">
        <v>5</v>
      </c>
      <c r="B52" s="43">
        <f>SUM(B50:B51)</f>
        <v>11307</v>
      </c>
      <c r="C52" s="43">
        <f>SUM(C50:C51)</f>
        <v>11441</v>
      </c>
      <c r="D52" s="43">
        <f>SUM(D50:D51)</f>
        <v>5927</v>
      </c>
      <c r="E52" s="43">
        <f>SUM(E50:E51)</f>
        <v>7064</v>
      </c>
      <c r="F52" s="43">
        <f>SUM(F50:F51)</f>
        <v>8341</v>
      </c>
      <c r="G52" s="16"/>
      <c r="H52" s="350">
        <f>(F52-B52)</f>
        <v>-2966</v>
      </c>
      <c r="I52" s="351">
        <f>(F52-B52)/B52</f>
        <v>-0.2623153798531883</v>
      </c>
      <c r="J52" s="353"/>
      <c r="K52" s="128">
        <f>(F52-E52)</f>
        <v>1277</v>
      </c>
      <c r="L52" s="57">
        <f>(F52-E52)/E52</f>
        <v>0.1807757644394111</v>
      </c>
    </row>
    <row r="53" spans="1:12" s="17" customFormat="1" ht="12.75" customHeight="1">
      <c r="A53" s="140" t="s">
        <v>96</v>
      </c>
      <c r="B53" s="133"/>
      <c r="C53" s="133"/>
      <c r="D53" s="133"/>
      <c r="E53" s="362"/>
      <c r="F53" s="362"/>
      <c r="G53" s="12"/>
      <c r="H53" s="222"/>
      <c r="I53" s="222"/>
      <c r="K53" s="222"/>
      <c r="L53" s="222"/>
    </row>
    <row r="54" spans="1:12" s="17" customFormat="1" ht="12.75" customHeight="1">
      <c r="A54" s="220" t="s">
        <v>3</v>
      </c>
      <c r="B54" s="4">
        <v>2284</v>
      </c>
      <c r="C54" s="4">
        <v>2292</v>
      </c>
      <c r="D54" s="4">
        <v>1779</v>
      </c>
      <c r="E54" s="4">
        <v>2001</v>
      </c>
      <c r="F54" s="4">
        <v>1946</v>
      </c>
      <c r="G54" s="5"/>
      <c r="H54" s="348">
        <f>(F54-B54)</f>
        <v>-338</v>
      </c>
      <c r="I54" s="349">
        <f>(F54-B54)/B54</f>
        <v>-0.14798598949211908</v>
      </c>
      <c r="K54" s="348">
        <f>(F54-E54)</f>
        <v>-55</v>
      </c>
      <c r="L54" s="349">
        <f>(F54-E54)/E54</f>
        <v>-0.027486256871564217</v>
      </c>
    </row>
    <row r="55" spans="1:12" s="17" customFormat="1" ht="12.75" customHeight="1">
      <c r="A55" s="220" t="s">
        <v>4</v>
      </c>
      <c r="B55" s="4">
        <v>747</v>
      </c>
      <c r="C55" s="4">
        <v>719</v>
      </c>
      <c r="D55" s="4">
        <v>590</v>
      </c>
      <c r="E55" s="4">
        <v>655</v>
      </c>
      <c r="F55" s="4">
        <v>631</v>
      </c>
      <c r="G55" s="5"/>
      <c r="H55" s="348">
        <f>(F55-B55)</f>
        <v>-116</v>
      </c>
      <c r="I55" s="349">
        <f>(F55-B55)/B55</f>
        <v>-0.15528781793842034</v>
      </c>
      <c r="K55" s="348">
        <f>(F55-E55)</f>
        <v>-24</v>
      </c>
      <c r="L55" s="349">
        <f>(F55-E55)/E55</f>
        <v>-0.0366412213740458</v>
      </c>
    </row>
    <row r="56" spans="1:12" s="17" customFormat="1" ht="12.75" customHeight="1">
      <c r="A56" s="69" t="s">
        <v>5</v>
      </c>
      <c r="B56" s="43">
        <f>SUM(B54:B55)</f>
        <v>3031</v>
      </c>
      <c r="C56" s="43">
        <f>SUM(C54:C55)</f>
        <v>3011</v>
      </c>
      <c r="D56" s="43">
        <f>SUM(D54:D55)</f>
        <v>2369</v>
      </c>
      <c r="E56" s="43">
        <f>SUM(E54:E55)</f>
        <v>2656</v>
      </c>
      <c r="F56" s="43">
        <f>SUM(F54:F55)</f>
        <v>2577</v>
      </c>
      <c r="G56" s="203"/>
      <c r="H56" s="350">
        <f>(F56-B56)</f>
        <v>-454</v>
      </c>
      <c r="I56" s="351">
        <f>(F56-B56)/B56</f>
        <v>-0.14978554932365556</v>
      </c>
      <c r="K56" s="350">
        <f>(F56-E56)</f>
        <v>-79</v>
      </c>
      <c r="L56" s="351">
        <f>(F56-E56)/E56</f>
        <v>-0.029743975903614456</v>
      </c>
    </row>
    <row r="57" spans="1:12" s="74" customFormat="1" ht="12.75" customHeight="1">
      <c r="A57" s="134" t="s">
        <v>170</v>
      </c>
      <c r="B57" s="135"/>
      <c r="C57" s="135"/>
      <c r="D57" s="135"/>
      <c r="E57" s="360"/>
      <c r="F57" s="360"/>
      <c r="G57" s="19"/>
      <c r="H57" s="222"/>
      <c r="I57" s="222"/>
      <c r="K57" s="354"/>
      <c r="L57" s="354"/>
    </row>
    <row r="58" spans="1:12" s="17" customFormat="1" ht="12" customHeight="1">
      <c r="A58" s="220" t="s">
        <v>3</v>
      </c>
      <c r="B58" s="4">
        <v>690</v>
      </c>
      <c r="C58" s="4">
        <v>762</v>
      </c>
      <c r="D58" s="4">
        <v>566</v>
      </c>
      <c r="E58" s="4">
        <v>709</v>
      </c>
      <c r="F58" s="4">
        <v>654</v>
      </c>
      <c r="G58" s="5"/>
      <c r="H58" s="348">
        <f>(F58-B58)</f>
        <v>-36</v>
      </c>
      <c r="I58" s="349">
        <f>(F58-B58)/B58</f>
        <v>-0.05217391304347826</v>
      </c>
      <c r="K58" s="348">
        <f>(F58-E58)</f>
        <v>-55</v>
      </c>
      <c r="L58" s="349">
        <f>(F58-E58)/E58</f>
        <v>-0.07757404795486601</v>
      </c>
    </row>
    <row r="59" spans="1:12" s="17" customFormat="1" ht="12" customHeight="1">
      <c r="A59" s="220" t="s">
        <v>4</v>
      </c>
      <c r="B59" s="4">
        <v>98</v>
      </c>
      <c r="C59" s="4">
        <v>108</v>
      </c>
      <c r="D59" s="4">
        <v>92</v>
      </c>
      <c r="E59" s="4">
        <v>79</v>
      </c>
      <c r="F59" s="4">
        <v>102</v>
      </c>
      <c r="G59" s="5"/>
      <c r="H59" s="128">
        <f>(F59-B59)</f>
        <v>4</v>
      </c>
      <c r="I59" s="57">
        <f>(F59-B59)/B59</f>
        <v>0.04081632653061224</v>
      </c>
      <c r="K59" s="128">
        <f>(F59-E59)</f>
        <v>23</v>
      </c>
      <c r="L59" s="57">
        <f>(F59-E59)/E59</f>
        <v>0.2911392405063291</v>
      </c>
    </row>
    <row r="60" spans="1:12" ht="12.75" customHeight="1">
      <c r="A60" s="69" t="s">
        <v>5</v>
      </c>
      <c r="B60" s="43">
        <f>SUM(B58:B59)</f>
        <v>788</v>
      </c>
      <c r="C60" s="43">
        <f>SUM(C58:C59)</f>
        <v>870</v>
      </c>
      <c r="D60" s="43">
        <f>SUM(D58:D59)</f>
        <v>658</v>
      </c>
      <c r="E60" s="43">
        <f>SUM(E58:E59)</f>
        <v>788</v>
      </c>
      <c r="F60" s="43">
        <f>SUM(F58:F59)</f>
        <v>756</v>
      </c>
      <c r="G60" s="16"/>
      <c r="H60" s="350">
        <f>(F60-B60)</f>
        <v>-32</v>
      </c>
      <c r="I60" s="351">
        <f>(F60-B60)/B60</f>
        <v>-0.04060913705583756</v>
      </c>
      <c r="K60" s="350">
        <f>(F60-E60)</f>
        <v>-32</v>
      </c>
      <c r="L60" s="351">
        <f>(F60-E60)/E60</f>
        <v>-0.04060913705583756</v>
      </c>
    </row>
    <row r="61" spans="1:12" ht="12.75" customHeight="1">
      <c r="A61" s="140" t="s">
        <v>208</v>
      </c>
      <c r="B61" s="133"/>
      <c r="C61" s="133"/>
      <c r="D61" s="133"/>
      <c r="E61" s="362"/>
      <c r="F61" s="362"/>
      <c r="G61" s="12"/>
      <c r="H61" s="222"/>
      <c r="I61" s="222"/>
      <c r="K61" s="222"/>
      <c r="L61" s="222"/>
    </row>
    <row r="62" spans="1:12" s="17" customFormat="1" ht="12.75" customHeight="1">
      <c r="A62" s="220" t="s">
        <v>3</v>
      </c>
      <c r="B62" s="29">
        <v>968</v>
      </c>
      <c r="C62" s="4">
        <v>1050</v>
      </c>
      <c r="D62" s="4">
        <v>785</v>
      </c>
      <c r="E62" s="4">
        <v>912</v>
      </c>
      <c r="F62" s="4">
        <v>1080</v>
      </c>
      <c r="G62" s="5"/>
      <c r="H62" s="128">
        <f>(F62-B62)</f>
        <v>112</v>
      </c>
      <c r="I62" s="57">
        <f>(F62-B62)/B62</f>
        <v>0.11570247933884298</v>
      </c>
      <c r="K62" s="128">
        <f>(F62-E62)</f>
        <v>168</v>
      </c>
      <c r="L62" s="57">
        <f>(F62-E62)/E62</f>
        <v>0.18421052631578946</v>
      </c>
    </row>
    <row r="63" spans="1:12" s="17" customFormat="1" ht="12.75" customHeight="1">
      <c r="A63" s="220" t="s">
        <v>4</v>
      </c>
      <c r="B63" s="29">
        <v>349</v>
      </c>
      <c r="C63" s="4">
        <v>415</v>
      </c>
      <c r="D63" s="4">
        <v>263</v>
      </c>
      <c r="E63" s="4">
        <v>360</v>
      </c>
      <c r="F63" s="4">
        <v>425</v>
      </c>
      <c r="G63" s="5"/>
      <c r="H63" s="128">
        <f>(F63-B63)</f>
        <v>76</v>
      </c>
      <c r="I63" s="57">
        <f>(F63-B63)/B63</f>
        <v>0.2177650429799427</v>
      </c>
      <c r="K63" s="128">
        <f>(F63-E63)</f>
        <v>65</v>
      </c>
      <c r="L63" s="57">
        <f>(F63-E63)/E63</f>
        <v>0.18055555555555555</v>
      </c>
    </row>
    <row r="64" spans="1:12" s="17" customFormat="1" ht="12.75" customHeight="1">
      <c r="A64" s="69" t="s">
        <v>5</v>
      </c>
      <c r="B64" s="43">
        <f>SUM(B62:B63)</f>
        <v>1317</v>
      </c>
      <c r="C64" s="43">
        <f>SUM(C62:C63)</f>
        <v>1465</v>
      </c>
      <c r="D64" s="43">
        <f>SUM(D62:D63)</f>
        <v>1048</v>
      </c>
      <c r="E64" s="43">
        <f>SUM(E62:E63)</f>
        <v>1272</v>
      </c>
      <c r="F64" s="43">
        <f>SUM(F62:F63)</f>
        <v>1505</v>
      </c>
      <c r="G64" s="204"/>
      <c r="H64" s="209">
        <f>(F64-B64)</f>
        <v>188</v>
      </c>
      <c r="I64" s="206">
        <f>(F64-B64)/B64</f>
        <v>0.1427486712224753</v>
      </c>
      <c r="J64" s="405"/>
      <c r="K64" s="209">
        <f>(F64-E64)</f>
        <v>233</v>
      </c>
      <c r="L64" s="206">
        <f>(F64-E64)/E64</f>
        <v>0.1831761006289308</v>
      </c>
    </row>
    <row r="65" spans="1:9" s="17" customFormat="1" ht="12.75" customHeight="1">
      <c r="A65" s="68"/>
      <c r="B65" s="37"/>
      <c r="C65" s="37"/>
      <c r="D65" s="37"/>
      <c r="E65" s="37"/>
      <c r="F65" s="37"/>
      <c r="G65" s="18"/>
      <c r="H65" s="98"/>
      <c r="I65" s="99"/>
    </row>
    <row r="66" spans="1:12" s="17" customFormat="1" ht="12.75" customHeight="1">
      <c r="A66" s="168">
        <v>39122</v>
      </c>
      <c r="B66" s="169"/>
      <c r="C66" s="87"/>
      <c r="D66" s="87"/>
      <c r="E66" s="170">
        <v>1</v>
      </c>
      <c r="F66" s="21"/>
      <c r="G66" s="169"/>
      <c r="H66" s="169"/>
      <c r="I66" s="87"/>
      <c r="J66" s="87"/>
      <c r="K66" s="87"/>
      <c r="L66" s="170" t="s">
        <v>175</v>
      </c>
    </row>
    <row r="67" spans="1:12" ht="15">
      <c r="A67" s="575" t="s">
        <v>356</v>
      </c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5"/>
    </row>
    <row r="68" spans="1:12" ht="12.75" customHeight="1">
      <c r="A68" s="110"/>
      <c r="B68" s="110"/>
      <c r="C68" s="110"/>
      <c r="D68" s="110"/>
      <c r="E68" s="110"/>
      <c r="F68" s="363"/>
      <c r="G68" s="110"/>
      <c r="H68" s="110"/>
      <c r="I68" s="110"/>
      <c r="J68" s="110"/>
      <c r="K68" s="110"/>
      <c r="L68" s="110"/>
    </row>
    <row r="69" spans="1:12" ht="12.75" customHeight="1">
      <c r="A69" s="130"/>
      <c r="B69" s="131"/>
      <c r="C69" s="131"/>
      <c r="D69" s="131"/>
      <c r="E69" s="131"/>
      <c r="F69" s="366"/>
      <c r="G69" s="1"/>
      <c r="H69" s="137" t="s">
        <v>169</v>
      </c>
      <c r="I69" s="137" t="s">
        <v>0</v>
      </c>
      <c r="K69" s="137" t="s">
        <v>169</v>
      </c>
      <c r="L69" s="137" t="s">
        <v>0</v>
      </c>
    </row>
    <row r="70" spans="1:12" ht="12.75" customHeight="1">
      <c r="A70" s="132"/>
      <c r="B70" s="133"/>
      <c r="C70" s="133"/>
      <c r="D70" s="133"/>
      <c r="E70" s="133"/>
      <c r="F70" s="367"/>
      <c r="H70" s="138" t="s">
        <v>2</v>
      </c>
      <c r="I70" s="138" t="s">
        <v>2</v>
      </c>
      <c r="K70" s="138" t="s">
        <v>2</v>
      </c>
      <c r="L70" s="138" t="s">
        <v>2</v>
      </c>
    </row>
    <row r="71" spans="1:12" ht="12.75" customHeight="1">
      <c r="A71" s="134" t="s">
        <v>1</v>
      </c>
      <c r="B71" s="152"/>
      <c r="C71" s="152"/>
      <c r="D71" s="152"/>
      <c r="E71" s="152"/>
      <c r="F71" s="375"/>
      <c r="H71" s="139">
        <v>2004</v>
      </c>
      <c r="I71" s="139">
        <v>2004</v>
      </c>
      <c r="K71" s="139">
        <v>2007</v>
      </c>
      <c r="L71" s="139">
        <v>2007</v>
      </c>
    </row>
    <row r="72" spans="1:12" ht="12.75" customHeight="1">
      <c r="A72" s="140" t="s">
        <v>174</v>
      </c>
      <c r="B72" s="136">
        <v>2004</v>
      </c>
      <c r="C72" s="136">
        <v>2005</v>
      </c>
      <c r="D72" s="361">
        <v>2006</v>
      </c>
      <c r="E72" s="361">
        <v>2007</v>
      </c>
      <c r="F72" s="361">
        <v>2008</v>
      </c>
      <c r="G72" s="197"/>
      <c r="H72" s="136" t="s">
        <v>354</v>
      </c>
      <c r="I72" s="136" t="s">
        <v>354</v>
      </c>
      <c r="K72" s="136" t="s">
        <v>354</v>
      </c>
      <c r="L72" s="136" t="s">
        <v>354</v>
      </c>
    </row>
    <row r="73" spans="1:12" ht="12.75" customHeight="1">
      <c r="A73" s="223" t="s">
        <v>9</v>
      </c>
      <c r="B73" s="4">
        <f aca="true" t="shared" si="1" ref="B73:C77">B139+B151+B163+B175</f>
        <v>418</v>
      </c>
      <c r="C73" s="4">
        <f t="shared" si="1"/>
        <v>412</v>
      </c>
      <c r="D73" s="4">
        <f aca="true" t="shared" si="2" ref="D73:F77">D139+D151+D163+D175</f>
        <v>293</v>
      </c>
      <c r="E73" s="4">
        <f t="shared" si="2"/>
        <v>383</v>
      </c>
      <c r="F73" s="4">
        <f t="shared" si="2"/>
        <v>405</v>
      </c>
      <c r="G73" s="5"/>
      <c r="H73" s="348">
        <f aca="true" t="shared" si="3" ref="H73:H79">(F73-B73)</f>
        <v>-13</v>
      </c>
      <c r="I73" s="349">
        <f aca="true" t="shared" si="4" ref="I73:I80">(F73-B73)/B73</f>
        <v>-0.03110047846889952</v>
      </c>
      <c r="K73" s="128">
        <f aca="true" t="shared" si="5" ref="K73:K80">(F73-E73)</f>
        <v>22</v>
      </c>
      <c r="L73" s="57">
        <f aca="true" t="shared" si="6" ref="L73:L80">(F73-E73)/E73</f>
        <v>0.057441253263707574</v>
      </c>
    </row>
    <row r="74" spans="1:12" ht="12.75" customHeight="1">
      <c r="A74" s="224" t="s">
        <v>10</v>
      </c>
      <c r="B74" s="4">
        <f t="shared" si="1"/>
        <v>110</v>
      </c>
      <c r="C74" s="4">
        <f t="shared" si="1"/>
        <v>115</v>
      </c>
      <c r="D74" s="4">
        <f t="shared" si="2"/>
        <v>87</v>
      </c>
      <c r="E74" s="4">
        <f t="shared" si="2"/>
        <v>81</v>
      </c>
      <c r="F74" s="4">
        <f t="shared" si="2"/>
        <v>92</v>
      </c>
      <c r="G74" s="5"/>
      <c r="H74" s="348">
        <f t="shared" si="3"/>
        <v>-18</v>
      </c>
      <c r="I74" s="349">
        <f t="shared" si="4"/>
        <v>-0.16363636363636364</v>
      </c>
      <c r="K74" s="128">
        <f t="shared" si="5"/>
        <v>11</v>
      </c>
      <c r="L74" s="57">
        <f t="shared" si="6"/>
        <v>0.13580246913580246</v>
      </c>
    </row>
    <row r="75" spans="1:12" ht="12.75" customHeight="1">
      <c r="A75" s="224" t="s">
        <v>11</v>
      </c>
      <c r="B75" s="4">
        <f t="shared" si="1"/>
        <v>7152</v>
      </c>
      <c r="C75" s="4">
        <f t="shared" si="1"/>
        <v>7267</v>
      </c>
      <c r="D75" s="4">
        <f t="shared" si="2"/>
        <v>3427</v>
      </c>
      <c r="E75" s="4">
        <f t="shared" si="2"/>
        <v>4297</v>
      </c>
      <c r="F75" s="4">
        <f t="shared" si="2"/>
        <v>5002</v>
      </c>
      <c r="G75" s="5"/>
      <c r="H75" s="348">
        <f t="shared" si="3"/>
        <v>-2150</v>
      </c>
      <c r="I75" s="349">
        <f t="shared" si="4"/>
        <v>-0.3006152125279642</v>
      </c>
      <c r="K75" s="128">
        <f t="shared" si="5"/>
        <v>705</v>
      </c>
      <c r="L75" s="57">
        <f t="shared" si="6"/>
        <v>0.16406795438678148</v>
      </c>
    </row>
    <row r="76" spans="1:12" ht="12.75" customHeight="1">
      <c r="A76" s="224" t="s">
        <v>12</v>
      </c>
      <c r="B76" s="4">
        <f t="shared" si="1"/>
        <v>723</v>
      </c>
      <c r="C76" s="4">
        <f t="shared" si="1"/>
        <v>808</v>
      </c>
      <c r="D76" s="4">
        <f t="shared" si="2"/>
        <v>605</v>
      </c>
      <c r="E76" s="4">
        <f t="shared" si="2"/>
        <v>668</v>
      </c>
      <c r="F76" s="4">
        <f t="shared" si="2"/>
        <v>810</v>
      </c>
      <c r="G76" s="5"/>
      <c r="H76" s="128">
        <f t="shared" si="3"/>
        <v>87</v>
      </c>
      <c r="I76" s="57">
        <f t="shared" si="4"/>
        <v>0.12033195020746888</v>
      </c>
      <c r="K76" s="128">
        <f t="shared" si="5"/>
        <v>142</v>
      </c>
      <c r="L76" s="57">
        <f t="shared" si="6"/>
        <v>0.2125748502994012</v>
      </c>
    </row>
    <row r="77" spans="1:12" ht="12.75" customHeight="1">
      <c r="A77" s="224" t="s">
        <v>13</v>
      </c>
      <c r="B77" s="4">
        <f t="shared" si="1"/>
        <v>6243</v>
      </c>
      <c r="C77" s="4">
        <f t="shared" si="1"/>
        <v>6218</v>
      </c>
      <c r="D77" s="4">
        <f t="shared" si="2"/>
        <v>4543</v>
      </c>
      <c r="E77" s="4">
        <f t="shared" si="2"/>
        <v>5082</v>
      </c>
      <c r="F77" s="4">
        <f t="shared" si="2"/>
        <v>5326</v>
      </c>
      <c r="G77" s="5"/>
      <c r="H77" s="348">
        <f t="shared" si="3"/>
        <v>-917</v>
      </c>
      <c r="I77" s="349">
        <f t="shared" si="4"/>
        <v>-0.14688451065193017</v>
      </c>
      <c r="K77" s="128">
        <f t="shared" si="5"/>
        <v>244</v>
      </c>
      <c r="L77" s="57">
        <f t="shared" si="6"/>
        <v>0.048012593467138924</v>
      </c>
    </row>
    <row r="78" spans="1:12" ht="12.75" customHeight="1">
      <c r="A78" s="224" t="s">
        <v>223</v>
      </c>
      <c r="B78" s="4">
        <f>B144+B156+B168+B180</f>
        <v>164</v>
      </c>
      <c r="C78" s="4">
        <f>C144+C156+C168+C180</f>
        <v>166</v>
      </c>
      <c r="D78" s="4">
        <f aca="true" t="shared" si="7" ref="D78:F79">D144+D156+D168+D180</f>
        <v>97</v>
      </c>
      <c r="E78" s="4">
        <f t="shared" si="7"/>
        <v>147</v>
      </c>
      <c r="F78" s="4">
        <f t="shared" si="7"/>
        <v>172</v>
      </c>
      <c r="G78" s="5"/>
      <c r="H78" s="128">
        <f>(F78-B78)</f>
        <v>8</v>
      </c>
      <c r="I78" s="57">
        <f>(F78-B78)/B78</f>
        <v>0.04878048780487805</v>
      </c>
      <c r="K78" s="128">
        <f t="shared" si="5"/>
        <v>25</v>
      </c>
      <c r="L78" s="57">
        <f t="shared" si="6"/>
        <v>0.17006802721088435</v>
      </c>
    </row>
    <row r="79" spans="1:12" ht="12.75" customHeight="1">
      <c r="A79" s="224" t="s">
        <v>14</v>
      </c>
      <c r="B79" s="4">
        <f>B145+B157+B169+B181</f>
        <v>1633</v>
      </c>
      <c r="C79" s="4">
        <f>C145+C157+C169+C181</f>
        <v>1801</v>
      </c>
      <c r="D79" s="4">
        <f t="shared" si="7"/>
        <v>950</v>
      </c>
      <c r="E79" s="4">
        <f t="shared" si="7"/>
        <v>1122</v>
      </c>
      <c r="F79" s="4">
        <f t="shared" si="7"/>
        <v>1372</v>
      </c>
      <c r="G79" s="5"/>
      <c r="H79" s="348">
        <f t="shared" si="3"/>
        <v>-261</v>
      </c>
      <c r="I79" s="349">
        <f t="shared" si="4"/>
        <v>-0.15982853643600733</v>
      </c>
      <c r="K79" s="128">
        <f t="shared" si="5"/>
        <v>250</v>
      </c>
      <c r="L79" s="57">
        <f t="shared" si="6"/>
        <v>0.22281639928698752</v>
      </c>
    </row>
    <row r="80" spans="1:12" ht="12.75" customHeight="1">
      <c r="A80" s="225" t="s">
        <v>5</v>
      </c>
      <c r="B80" s="226">
        <f>SUM(B73:B79)</f>
        <v>16443</v>
      </c>
      <c r="C80" s="226">
        <f>SUM(C73:C79)</f>
        <v>16787</v>
      </c>
      <c r="D80" s="226">
        <f>SUM(D73:D79)</f>
        <v>10002</v>
      </c>
      <c r="E80" s="226">
        <f>SUM(E73:E79)</f>
        <v>11780</v>
      </c>
      <c r="F80" s="226">
        <f>SUM(F73:F79)</f>
        <v>13179</v>
      </c>
      <c r="G80" s="205"/>
      <c r="H80" s="350">
        <f>(F80-B80)</f>
        <v>-3264</v>
      </c>
      <c r="I80" s="351">
        <f t="shared" si="4"/>
        <v>-0.19850392264185368</v>
      </c>
      <c r="K80" s="209">
        <f t="shared" si="5"/>
        <v>1399</v>
      </c>
      <c r="L80" s="206">
        <f t="shared" si="6"/>
        <v>0.11876061120543294</v>
      </c>
    </row>
    <row r="81" spans="1:12" ht="12.75" customHeight="1">
      <c r="A81" s="232"/>
      <c r="B81" s="233"/>
      <c r="C81" s="233"/>
      <c r="D81" s="233"/>
      <c r="E81" s="233"/>
      <c r="F81" s="233"/>
      <c r="G81" s="205"/>
      <c r="H81" s="182"/>
      <c r="I81" s="183"/>
      <c r="K81" s="60"/>
      <c r="L81" s="99"/>
    </row>
    <row r="82" spans="1:12" ht="12.75" customHeight="1">
      <c r="A82" s="227" t="s">
        <v>232</v>
      </c>
      <c r="B82" s="228"/>
      <c r="C82" s="228"/>
      <c r="D82" s="228"/>
      <c r="E82" s="228"/>
      <c r="F82" s="364"/>
      <c r="H82" s="186"/>
      <c r="I82" s="186"/>
      <c r="J82" s="26"/>
      <c r="K82" s="186"/>
      <c r="L82" s="186"/>
    </row>
    <row r="83" spans="1:9" ht="12.75" customHeight="1">
      <c r="A83" s="223" t="s">
        <v>9</v>
      </c>
      <c r="B83" s="231">
        <f>B73/$B$80</f>
        <v>0.025421151857933467</v>
      </c>
      <c r="C83" s="231">
        <f aca="true" t="shared" si="8" ref="C83:C89">C73/$C$80</f>
        <v>0.024542800976946447</v>
      </c>
      <c r="D83" s="231">
        <f>D73/$D$80</f>
        <v>0.029294141171765646</v>
      </c>
      <c r="E83" s="231">
        <f aca="true" t="shared" si="9" ref="E83:E89">E73/$E$80</f>
        <v>0.032512733446519525</v>
      </c>
      <c r="F83" s="218">
        <f aca="true" t="shared" si="10" ref="F83:F89">F73/$F$80</f>
        <v>0.030730707944457092</v>
      </c>
      <c r="G83" s="5"/>
      <c r="H83" s="60"/>
      <c r="I83" s="99"/>
    </row>
    <row r="84" spans="1:9" ht="12.75" customHeight="1">
      <c r="A84" s="224" t="s">
        <v>10</v>
      </c>
      <c r="B84" s="231">
        <f aca="true" t="shared" si="11" ref="B84:B89">B74/$B$80</f>
        <v>0.006689776804719333</v>
      </c>
      <c r="C84" s="231">
        <f t="shared" si="8"/>
        <v>0.006850539107642819</v>
      </c>
      <c r="D84" s="231">
        <f aca="true" t="shared" si="12" ref="D84:D89">D74/$D$80</f>
        <v>0.008698260347930415</v>
      </c>
      <c r="E84" s="231">
        <f t="shared" si="9"/>
        <v>0.006876061120543293</v>
      </c>
      <c r="F84" s="218">
        <f t="shared" si="10"/>
        <v>0.006980802792321117</v>
      </c>
      <c r="G84" s="5"/>
      <c r="H84" s="60"/>
      <c r="I84" s="99"/>
    </row>
    <row r="85" spans="1:9" ht="12.75" customHeight="1">
      <c r="A85" s="224" t="s">
        <v>11</v>
      </c>
      <c r="B85" s="231">
        <f t="shared" si="11"/>
        <v>0.434957124612297</v>
      </c>
      <c r="C85" s="231">
        <f t="shared" si="8"/>
        <v>0.4328945016977423</v>
      </c>
      <c r="D85" s="231">
        <f t="shared" si="12"/>
        <v>0.3426314737052589</v>
      </c>
      <c r="E85" s="231">
        <f t="shared" si="9"/>
        <v>0.36477079796264855</v>
      </c>
      <c r="F85" s="218">
        <f t="shared" si="10"/>
        <v>0.3795432126868503</v>
      </c>
      <c r="G85" s="5"/>
      <c r="H85" s="60"/>
      <c r="I85" s="99"/>
    </row>
    <row r="86" spans="1:9" ht="12.75" customHeight="1">
      <c r="A86" s="224" t="s">
        <v>12</v>
      </c>
      <c r="B86" s="231">
        <f t="shared" si="11"/>
        <v>0.043970078452837076</v>
      </c>
      <c r="C86" s="231">
        <f t="shared" si="8"/>
        <v>0.048132483469351284</v>
      </c>
      <c r="D86" s="231">
        <f t="shared" si="12"/>
        <v>0.0604879024195161</v>
      </c>
      <c r="E86" s="231">
        <f t="shared" si="9"/>
        <v>0.0567062818336163</v>
      </c>
      <c r="F86" s="218">
        <f t="shared" si="10"/>
        <v>0.061461415888914184</v>
      </c>
      <c r="G86" s="5"/>
      <c r="H86" s="60"/>
      <c r="I86" s="99"/>
    </row>
    <row r="87" spans="1:9" ht="12.75" customHeight="1">
      <c r="A87" s="224" t="s">
        <v>13</v>
      </c>
      <c r="B87" s="231">
        <f t="shared" si="11"/>
        <v>0.37967524174420725</v>
      </c>
      <c r="C87" s="231">
        <f t="shared" si="8"/>
        <v>0.370405671054983</v>
      </c>
      <c r="D87" s="231">
        <f t="shared" si="12"/>
        <v>0.4542091581683663</v>
      </c>
      <c r="E87" s="231">
        <f t="shared" si="9"/>
        <v>0.43140916808149404</v>
      </c>
      <c r="F87" s="218">
        <f t="shared" si="10"/>
        <v>0.404127779042416</v>
      </c>
      <c r="G87" s="5"/>
      <c r="H87" s="60"/>
      <c r="I87" s="99"/>
    </row>
    <row r="88" spans="1:9" ht="12.75" customHeight="1">
      <c r="A88" s="224" t="s">
        <v>223</v>
      </c>
      <c r="B88" s="231">
        <f t="shared" si="11"/>
        <v>0.009973849054308825</v>
      </c>
      <c r="C88" s="231">
        <f t="shared" si="8"/>
        <v>0.0098886042771192</v>
      </c>
      <c r="D88" s="231">
        <f t="shared" si="12"/>
        <v>0.009698060387922416</v>
      </c>
      <c r="E88" s="231">
        <f t="shared" si="9"/>
        <v>0.012478777589134125</v>
      </c>
      <c r="F88" s="218">
        <f t="shared" si="10"/>
        <v>0.013051066089991653</v>
      </c>
      <c r="G88" s="5"/>
      <c r="H88" s="60"/>
      <c r="I88" s="60"/>
    </row>
    <row r="89" spans="1:9" ht="12.75" customHeight="1">
      <c r="A89" s="224" t="s">
        <v>14</v>
      </c>
      <c r="B89" s="231">
        <f t="shared" si="11"/>
        <v>0.09931277747369702</v>
      </c>
      <c r="C89" s="231">
        <f t="shared" si="8"/>
        <v>0.10728539941621493</v>
      </c>
      <c r="D89" s="231">
        <f t="shared" si="12"/>
        <v>0.09498100379924015</v>
      </c>
      <c r="E89" s="231">
        <f t="shared" si="9"/>
        <v>0.09524617996604415</v>
      </c>
      <c r="F89" s="218">
        <f t="shared" si="10"/>
        <v>0.1041050155550497</v>
      </c>
      <c r="G89" s="5"/>
      <c r="H89" s="60"/>
      <c r="I89" s="99"/>
    </row>
    <row r="95" spans="1:8" ht="12.75" customHeight="1">
      <c r="A95" s="577"/>
      <c r="B95" s="577"/>
      <c r="C95" s="577"/>
      <c r="D95" s="577"/>
      <c r="E95" s="577"/>
      <c r="F95" s="577"/>
      <c r="G95" s="577"/>
      <c r="H95" s="577"/>
    </row>
    <row r="96" spans="1:8" ht="12.75" customHeight="1">
      <c r="A96" s="1"/>
      <c r="B96" s="1"/>
      <c r="C96" s="1"/>
      <c r="D96" s="1"/>
      <c r="E96" s="1"/>
      <c r="F96" s="204"/>
      <c r="G96" s="1"/>
      <c r="H96" s="1"/>
    </row>
    <row r="97" spans="1:8" ht="12.75" customHeight="1">
      <c r="A97" s="1"/>
      <c r="B97" s="1"/>
      <c r="C97" s="1"/>
      <c r="D97" s="1"/>
      <c r="E97" s="1"/>
      <c r="F97" s="204"/>
      <c r="G97" s="1"/>
      <c r="H97" s="1"/>
    </row>
    <row r="98" spans="1:8" ht="12.75" customHeight="1">
      <c r="A98" s="1"/>
      <c r="B98" s="1"/>
      <c r="C98" s="1"/>
      <c r="D98" s="1"/>
      <c r="E98" s="1"/>
      <c r="F98" s="204"/>
      <c r="G98" s="1"/>
      <c r="H98" s="1"/>
    </row>
    <row r="99" spans="1:8" ht="12.75" customHeight="1">
      <c r="A99" s="1"/>
      <c r="B99" s="1"/>
      <c r="C99" s="1"/>
      <c r="D99" s="1"/>
      <c r="E99" s="1"/>
      <c r="F99" s="204"/>
      <c r="G99" s="1"/>
      <c r="H99" s="1"/>
    </row>
    <row r="100" spans="1:8" ht="12.75" customHeight="1">
      <c r="A100" s="1"/>
      <c r="B100" s="1"/>
      <c r="C100" s="1"/>
      <c r="D100" s="1"/>
      <c r="E100" s="1"/>
      <c r="F100" s="204"/>
      <c r="G100" s="1"/>
      <c r="H100" s="1"/>
    </row>
    <row r="101" spans="1:8" ht="12.75" customHeight="1">
      <c r="A101" s="1"/>
      <c r="B101" s="1"/>
      <c r="C101" s="1"/>
      <c r="D101" s="1"/>
      <c r="E101" s="1"/>
      <c r="F101" s="204"/>
      <c r="G101" s="1"/>
      <c r="H101" s="1"/>
    </row>
    <row r="102" spans="1:8" ht="12.75" customHeight="1">
      <c r="A102" s="1"/>
      <c r="B102" s="1"/>
      <c r="C102" s="1"/>
      <c r="D102" s="1"/>
      <c r="E102" s="1"/>
      <c r="F102" s="204"/>
      <c r="G102" s="1"/>
      <c r="H102" s="1"/>
    </row>
    <row r="103" spans="1:8" ht="12.75" customHeight="1">
      <c r="A103" s="1"/>
      <c r="B103" s="1"/>
      <c r="C103" s="1"/>
      <c r="D103" s="1"/>
      <c r="E103" s="1"/>
      <c r="F103" s="204"/>
      <c r="G103" s="1"/>
      <c r="H103" s="1"/>
    </row>
    <row r="104" spans="1:8" ht="12.75" customHeight="1">
      <c r="A104" s="1"/>
      <c r="B104" s="1"/>
      <c r="C104" s="1"/>
      <c r="D104" s="1"/>
      <c r="E104" s="1"/>
      <c r="F104" s="204"/>
      <c r="G104" s="1"/>
      <c r="H104" s="1"/>
    </row>
    <row r="105" spans="1:8" ht="12.75" customHeight="1">
      <c r="A105" s="1"/>
      <c r="B105" s="1"/>
      <c r="C105" s="1"/>
      <c r="D105" s="1"/>
      <c r="E105" s="1"/>
      <c r="F105" s="204"/>
      <c r="G105" s="1"/>
      <c r="H105" s="1"/>
    </row>
    <row r="106" spans="1:8" ht="12.75" customHeight="1">
      <c r="A106" s="1"/>
      <c r="B106" s="1"/>
      <c r="C106" s="1"/>
      <c r="D106" s="1"/>
      <c r="E106" s="1"/>
      <c r="F106" s="204"/>
      <c r="G106" s="1"/>
      <c r="H106" s="1"/>
    </row>
    <row r="107" spans="1:8" ht="12.75" customHeight="1">
      <c r="A107" s="1"/>
      <c r="B107" s="1"/>
      <c r="C107" s="1"/>
      <c r="D107" s="1"/>
      <c r="E107" s="1"/>
      <c r="F107" s="204"/>
      <c r="G107" s="1"/>
      <c r="H107" s="1"/>
    </row>
    <row r="108" spans="1:8" ht="12.75" customHeight="1">
      <c r="A108" s="1"/>
      <c r="B108" s="1"/>
      <c r="C108" s="1"/>
      <c r="D108" s="1"/>
      <c r="E108" s="1"/>
      <c r="F108" s="204"/>
      <c r="G108" s="1"/>
      <c r="H108" s="1"/>
    </row>
    <row r="109" spans="1:8" ht="12.75" customHeight="1">
      <c r="A109" s="1"/>
      <c r="B109" s="1"/>
      <c r="C109" s="1"/>
      <c r="D109" s="1"/>
      <c r="E109" s="1"/>
      <c r="F109" s="204"/>
      <c r="G109" s="1"/>
      <c r="H109" s="1"/>
    </row>
    <row r="110" spans="1:8" ht="12.75" customHeight="1">
      <c r="A110" s="1"/>
      <c r="B110" s="1"/>
      <c r="C110" s="1"/>
      <c r="D110" s="1"/>
      <c r="E110" s="1"/>
      <c r="F110" s="204"/>
      <c r="G110" s="1"/>
      <c r="H110" s="1"/>
    </row>
    <row r="111" spans="1:8" ht="12.75" customHeight="1">
      <c r="A111" s="1"/>
      <c r="B111" s="1"/>
      <c r="C111" s="1"/>
      <c r="D111" s="1"/>
      <c r="E111" s="1"/>
      <c r="F111" s="204"/>
      <c r="G111" s="1"/>
      <c r="H111" s="1"/>
    </row>
    <row r="112" spans="1:8" ht="12.75" customHeight="1">
      <c r="A112" s="1"/>
      <c r="B112" s="1"/>
      <c r="C112" s="1"/>
      <c r="D112" s="1"/>
      <c r="E112" s="1"/>
      <c r="F112" s="204"/>
      <c r="G112" s="1"/>
      <c r="H112" s="1"/>
    </row>
    <row r="113" spans="1:8" ht="12.75" customHeight="1">
      <c r="A113" s="1"/>
      <c r="B113" s="1"/>
      <c r="C113" s="1"/>
      <c r="D113" s="1"/>
      <c r="E113" s="1"/>
      <c r="F113" s="204"/>
      <c r="G113" s="1"/>
      <c r="H113" s="1"/>
    </row>
    <row r="114" spans="1:8" ht="12.75" customHeight="1">
      <c r="A114" s="1"/>
      <c r="B114" s="1"/>
      <c r="C114" s="1"/>
      <c r="D114" s="1"/>
      <c r="E114" s="1"/>
      <c r="F114" s="204"/>
      <c r="G114" s="1"/>
      <c r="H114" s="1"/>
    </row>
    <row r="115" spans="1:8" ht="12.75" customHeight="1">
      <c r="A115" s="1"/>
      <c r="B115" s="1"/>
      <c r="C115" s="1"/>
      <c r="D115" s="1"/>
      <c r="E115" s="1"/>
      <c r="F115" s="204"/>
      <c r="G115" s="1"/>
      <c r="H115" s="1"/>
    </row>
    <row r="116" spans="1:8" ht="12.75" customHeight="1">
      <c r="A116" s="1"/>
      <c r="B116" s="1"/>
      <c r="C116" s="1"/>
      <c r="D116" s="1"/>
      <c r="E116" s="1"/>
      <c r="F116" s="204"/>
      <c r="G116" s="1"/>
      <c r="H116" s="1"/>
    </row>
    <row r="117" spans="1:8" ht="12.75" customHeight="1">
      <c r="A117" s="1"/>
      <c r="B117" s="1"/>
      <c r="C117" s="1"/>
      <c r="D117" s="1"/>
      <c r="E117" s="1"/>
      <c r="F117" s="204"/>
      <c r="G117" s="1"/>
      <c r="H117" s="1"/>
    </row>
    <row r="118" spans="1:8" ht="12.75" customHeight="1">
      <c r="A118" s="1"/>
      <c r="B118" s="1"/>
      <c r="C118" s="1"/>
      <c r="D118" s="1"/>
      <c r="E118" s="1"/>
      <c r="F118" s="204"/>
      <c r="G118" s="1"/>
      <c r="H118" s="1"/>
    </row>
    <row r="119" spans="1:8" ht="12.75" customHeight="1">
      <c r="A119" s="1"/>
      <c r="B119" s="1"/>
      <c r="C119" s="1"/>
      <c r="D119" s="1"/>
      <c r="E119" s="1"/>
      <c r="F119" s="204"/>
      <c r="G119" s="1"/>
      <c r="H119" s="1"/>
    </row>
    <row r="120" spans="1:8" ht="12.75" customHeight="1">
      <c r="A120" s="1"/>
      <c r="B120" s="1"/>
      <c r="C120" s="1"/>
      <c r="D120" s="1"/>
      <c r="E120" s="1"/>
      <c r="F120" s="204"/>
      <c r="G120" s="1"/>
      <c r="H120" s="1"/>
    </row>
    <row r="121" spans="1:8" ht="12.75" customHeight="1">
      <c r="A121" s="1"/>
      <c r="B121" s="1"/>
      <c r="C121" s="1"/>
      <c r="D121" s="1"/>
      <c r="E121" s="1"/>
      <c r="F121" s="204"/>
      <c r="G121" s="1"/>
      <c r="H121" s="1"/>
    </row>
    <row r="122" spans="1:8" ht="12.75" customHeight="1">
      <c r="A122" s="1"/>
      <c r="B122" s="1"/>
      <c r="C122" s="1"/>
      <c r="D122" s="1"/>
      <c r="E122" s="1"/>
      <c r="F122" s="204"/>
      <c r="G122" s="1"/>
      <c r="H122" s="1"/>
    </row>
    <row r="123" spans="1:8" ht="12.75" customHeight="1">
      <c r="A123" s="1"/>
      <c r="B123" s="1"/>
      <c r="C123" s="1"/>
      <c r="D123" s="1"/>
      <c r="E123" s="1"/>
      <c r="F123" s="204"/>
      <c r="G123" s="1"/>
      <c r="H123" s="1"/>
    </row>
    <row r="124" spans="1:8" ht="12.75" customHeight="1">
      <c r="A124" s="1"/>
      <c r="B124" s="1"/>
      <c r="C124" s="1"/>
      <c r="D124" s="1"/>
      <c r="E124" s="1"/>
      <c r="F124" s="204"/>
      <c r="G124" s="1"/>
      <c r="H124" s="1"/>
    </row>
    <row r="125" spans="1:8" ht="12.75" customHeight="1">
      <c r="A125" s="1"/>
      <c r="B125" s="1"/>
      <c r="C125" s="1"/>
      <c r="D125" s="1"/>
      <c r="E125" s="1"/>
      <c r="F125" s="204"/>
      <c r="G125" s="1"/>
      <c r="H125" s="1"/>
    </row>
    <row r="126" spans="1:8" ht="12.75" customHeight="1">
      <c r="A126" s="1"/>
      <c r="B126" s="1"/>
      <c r="C126" s="1"/>
      <c r="D126" s="1"/>
      <c r="E126" s="1"/>
      <c r="F126" s="204"/>
      <c r="G126" s="1"/>
      <c r="H126" s="1"/>
    </row>
    <row r="127" spans="1:8" ht="12.75" customHeight="1">
      <c r="A127" s="1"/>
      <c r="B127" s="1"/>
      <c r="C127" s="1"/>
      <c r="D127" s="1"/>
      <c r="E127" s="1"/>
      <c r="F127" s="204"/>
      <c r="G127" s="1"/>
      <c r="H127" s="1"/>
    </row>
    <row r="128" spans="1:8" ht="12.75" customHeight="1">
      <c r="A128" s="1"/>
      <c r="B128" s="1"/>
      <c r="C128" s="1"/>
      <c r="D128" s="1"/>
      <c r="E128" s="1"/>
      <c r="F128" s="204"/>
      <c r="G128" s="1"/>
      <c r="H128" s="1"/>
    </row>
    <row r="129" spans="1:8" ht="12.75" customHeight="1">
      <c r="A129" s="1"/>
      <c r="B129" s="1"/>
      <c r="C129" s="1"/>
      <c r="D129" s="1"/>
      <c r="E129" s="1"/>
      <c r="F129" s="204"/>
      <c r="G129" s="1"/>
      <c r="H129" s="1"/>
    </row>
    <row r="130" spans="1:8" ht="12.75" customHeight="1">
      <c r="A130" s="1"/>
      <c r="B130" s="1"/>
      <c r="C130" s="1"/>
      <c r="D130" s="1"/>
      <c r="E130" s="1"/>
      <c r="F130" s="204"/>
      <c r="G130" s="1"/>
      <c r="H130" s="1"/>
    </row>
    <row r="131" spans="1:8" ht="12.75" customHeight="1">
      <c r="A131" s="1"/>
      <c r="B131" s="1"/>
      <c r="C131" s="1"/>
      <c r="D131" s="1"/>
      <c r="E131" s="1"/>
      <c r="F131" s="204"/>
      <c r="G131" s="1"/>
      <c r="H131" s="1"/>
    </row>
    <row r="132" spans="1:12" s="87" customFormat="1" ht="12.75" customHeight="1">
      <c r="A132" s="168">
        <v>39122</v>
      </c>
      <c r="B132" s="169"/>
      <c r="E132" s="170">
        <v>2</v>
      </c>
      <c r="F132" s="5"/>
      <c r="G132" s="169"/>
      <c r="H132" s="169"/>
      <c r="L132" s="170" t="s">
        <v>175</v>
      </c>
    </row>
    <row r="133" spans="1:12" ht="15">
      <c r="A133" s="575" t="s">
        <v>357</v>
      </c>
      <c r="B133" s="575"/>
      <c r="C133" s="575"/>
      <c r="D133" s="575"/>
      <c r="E133" s="575"/>
      <c r="F133" s="575"/>
      <c r="G133" s="575"/>
      <c r="H133" s="575"/>
      <c r="I133" s="575"/>
      <c r="J133" s="575"/>
      <c r="K133" s="575"/>
      <c r="L133" s="575"/>
    </row>
    <row r="134" spans="1:9" s="87" customFormat="1" ht="12.75" customHeight="1">
      <c r="A134" s="168"/>
      <c r="B134" s="169"/>
      <c r="C134" s="170"/>
      <c r="E134" s="169"/>
      <c r="F134" s="5"/>
      <c r="G134" s="169"/>
      <c r="H134" s="169"/>
      <c r="I134" s="170"/>
    </row>
    <row r="135" spans="1:12" ht="12.75" customHeight="1">
      <c r="A135" s="130"/>
      <c r="B135" s="131"/>
      <c r="C135" s="131"/>
      <c r="D135" s="131"/>
      <c r="E135" s="131"/>
      <c r="F135" s="366"/>
      <c r="G135" s="23"/>
      <c r="H135" s="137" t="s">
        <v>169</v>
      </c>
      <c r="I135" s="137" t="s">
        <v>0</v>
      </c>
      <c r="K135" s="137" t="s">
        <v>169</v>
      </c>
      <c r="L135" s="137" t="s">
        <v>0</v>
      </c>
    </row>
    <row r="136" spans="1:12" ht="12.75" customHeight="1">
      <c r="A136" s="132"/>
      <c r="B136" s="133"/>
      <c r="C136" s="133"/>
      <c r="D136" s="133"/>
      <c r="E136" s="133"/>
      <c r="F136" s="367"/>
      <c r="G136" s="12"/>
      <c r="H136" s="138" t="s">
        <v>2</v>
      </c>
      <c r="I136" s="138" t="s">
        <v>2</v>
      </c>
      <c r="K136" s="138" t="s">
        <v>2</v>
      </c>
      <c r="L136" s="138" t="s">
        <v>2</v>
      </c>
    </row>
    <row r="137" spans="1:12" ht="12.75" customHeight="1">
      <c r="A137" s="129" t="s">
        <v>6</v>
      </c>
      <c r="B137" s="135"/>
      <c r="C137" s="135"/>
      <c r="D137" s="135"/>
      <c r="E137" s="135"/>
      <c r="F137" s="360"/>
      <c r="H137" s="139">
        <v>2004</v>
      </c>
      <c r="I137" s="139">
        <v>2004</v>
      </c>
      <c r="K137" s="139">
        <v>2007</v>
      </c>
      <c r="L137" s="139">
        <v>2007</v>
      </c>
    </row>
    <row r="138" spans="1:12" ht="12.75" customHeight="1">
      <c r="A138" s="142"/>
      <c r="B138" s="136">
        <v>2004</v>
      </c>
      <c r="C138" s="136">
        <v>2005</v>
      </c>
      <c r="D138" s="361">
        <v>2006</v>
      </c>
      <c r="E138" s="361">
        <v>2007</v>
      </c>
      <c r="F138" s="361">
        <v>2008</v>
      </c>
      <c r="G138" s="197"/>
      <c r="H138" s="136" t="s">
        <v>354</v>
      </c>
      <c r="I138" s="136" t="s">
        <v>354</v>
      </c>
      <c r="K138" s="136" t="s">
        <v>354</v>
      </c>
      <c r="L138" s="136" t="s">
        <v>354</v>
      </c>
    </row>
    <row r="139" spans="1:12" ht="12.75" customHeight="1">
      <c r="A139" s="224" t="s">
        <v>9</v>
      </c>
      <c r="B139" s="10">
        <v>329</v>
      </c>
      <c r="C139" s="13">
        <v>300</v>
      </c>
      <c r="D139" s="10">
        <v>181</v>
      </c>
      <c r="E139" s="10">
        <v>236</v>
      </c>
      <c r="F139" s="10">
        <v>285</v>
      </c>
      <c r="G139" s="5"/>
      <c r="H139" s="348">
        <f aca="true" t="shared" si="13" ref="H139:H146">(F139-B139)</f>
        <v>-44</v>
      </c>
      <c r="I139" s="349">
        <f aca="true" t="shared" si="14" ref="I139:I146">(F139-B139)/B139</f>
        <v>-0.1337386018237082</v>
      </c>
      <c r="J139" s="352"/>
      <c r="K139" s="128">
        <f aca="true" t="shared" si="15" ref="K139:K146">(F139-E139)</f>
        <v>49</v>
      </c>
      <c r="L139" s="57">
        <f aca="true" t="shared" si="16" ref="L139:L146">(F139-E139)/E139</f>
        <v>0.2076271186440678</v>
      </c>
    </row>
    <row r="140" spans="1:12" s="74" customFormat="1" ht="13.5">
      <c r="A140" s="224" t="s">
        <v>10</v>
      </c>
      <c r="B140" s="10">
        <v>60</v>
      </c>
      <c r="C140" s="13">
        <v>64</v>
      </c>
      <c r="D140" s="10">
        <v>45</v>
      </c>
      <c r="E140" s="10">
        <v>47</v>
      </c>
      <c r="F140" s="10">
        <v>52</v>
      </c>
      <c r="G140" s="5"/>
      <c r="H140" s="348">
        <f t="shared" si="13"/>
        <v>-8</v>
      </c>
      <c r="I140" s="349">
        <f t="shared" si="14"/>
        <v>-0.13333333333333333</v>
      </c>
      <c r="J140" s="352"/>
      <c r="K140" s="128">
        <f t="shared" si="15"/>
        <v>5</v>
      </c>
      <c r="L140" s="57">
        <f t="shared" si="16"/>
        <v>0.10638297872340426</v>
      </c>
    </row>
    <row r="141" spans="1:12" s="2" customFormat="1" ht="12.75" customHeight="1">
      <c r="A141" s="224" t="s">
        <v>11</v>
      </c>
      <c r="B141" s="10">
        <v>5297</v>
      </c>
      <c r="C141" s="13">
        <v>5247</v>
      </c>
      <c r="D141" s="10">
        <v>1935</v>
      </c>
      <c r="E141" s="10">
        <v>2526</v>
      </c>
      <c r="F141" s="10">
        <v>3154</v>
      </c>
      <c r="G141" s="5"/>
      <c r="H141" s="348">
        <f t="shared" si="13"/>
        <v>-2143</v>
      </c>
      <c r="I141" s="349">
        <f t="shared" si="14"/>
        <v>-0.40456862374929203</v>
      </c>
      <c r="J141" s="352"/>
      <c r="K141" s="128">
        <f t="shared" si="15"/>
        <v>628</v>
      </c>
      <c r="L141" s="57">
        <f t="shared" si="16"/>
        <v>0.24861441013460014</v>
      </c>
    </row>
    <row r="142" spans="1:12" s="2" customFormat="1" ht="12.75" customHeight="1">
      <c r="A142" s="224" t="s">
        <v>15</v>
      </c>
      <c r="B142" s="10">
        <v>530</v>
      </c>
      <c r="C142" s="13">
        <v>585</v>
      </c>
      <c r="D142" s="10">
        <v>413</v>
      </c>
      <c r="E142" s="10">
        <v>465</v>
      </c>
      <c r="F142" s="10">
        <v>603</v>
      </c>
      <c r="G142" s="5"/>
      <c r="H142" s="128">
        <f t="shared" si="13"/>
        <v>73</v>
      </c>
      <c r="I142" s="57">
        <f t="shared" si="14"/>
        <v>0.13773584905660377</v>
      </c>
      <c r="J142" s="352"/>
      <c r="K142" s="128">
        <f t="shared" si="15"/>
        <v>138</v>
      </c>
      <c r="L142" s="57">
        <f t="shared" si="16"/>
        <v>0.2967741935483871</v>
      </c>
    </row>
    <row r="143" spans="1:12" ht="12.75" customHeight="1">
      <c r="A143" s="224" t="s">
        <v>13</v>
      </c>
      <c r="B143" s="10">
        <v>4041</v>
      </c>
      <c r="C143" s="13">
        <v>3864</v>
      </c>
      <c r="D143" s="10">
        <v>2661</v>
      </c>
      <c r="E143" s="10">
        <v>2945</v>
      </c>
      <c r="F143" s="10">
        <v>3245</v>
      </c>
      <c r="G143" s="5"/>
      <c r="H143" s="348">
        <f t="shared" si="13"/>
        <v>-796</v>
      </c>
      <c r="I143" s="349">
        <f t="shared" si="14"/>
        <v>-0.1969809453105667</v>
      </c>
      <c r="J143" s="352"/>
      <c r="K143" s="128">
        <f t="shared" si="15"/>
        <v>300</v>
      </c>
      <c r="L143" s="57">
        <f t="shared" si="16"/>
        <v>0.10186757215619695</v>
      </c>
    </row>
    <row r="144" spans="1:12" ht="12.75" customHeight="1">
      <c r="A144" s="224" t="s">
        <v>223</v>
      </c>
      <c r="B144" s="10">
        <v>157</v>
      </c>
      <c r="C144" s="13">
        <v>159</v>
      </c>
      <c r="D144" s="4">
        <v>94</v>
      </c>
      <c r="E144" s="4">
        <v>132</v>
      </c>
      <c r="F144" s="4">
        <v>164</v>
      </c>
      <c r="G144" s="198"/>
      <c r="H144" s="128">
        <f>(F144-B144)</f>
        <v>7</v>
      </c>
      <c r="I144" s="57">
        <f>(F144-B144)/B144</f>
        <v>0.044585987261146494</v>
      </c>
      <c r="J144" s="352"/>
      <c r="K144" s="128">
        <f t="shared" si="15"/>
        <v>32</v>
      </c>
      <c r="L144" s="57">
        <f t="shared" si="16"/>
        <v>0.24242424242424243</v>
      </c>
    </row>
    <row r="145" spans="1:12" ht="12.75" customHeight="1">
      <c r="A145" s="224" t="s">
        <v>14</v>
      </c>
      <c r="B145" s="10">
        <v>893</v>
      </c>
      <c r="C145" s="13">
        <v>1222</v>
      </c>
      <c r="D145" s="10">
        <v>598</v>
      </c>
      <c r="E145" s="10">
        <v>713</v>
      </c>
      <c r="F145" s="10">
        <v>838</v>
      </c>
      <c r="G145" s="5"/>
      <c r="H145" s="348">
        <f t="shared" si="13"/>
        <v>-55</v>
      </c>
      <c r="I145" s="349">
        <f t="shared" si="14"/>
        <v>-0.06159014557670773</v>
      </c>
      <c r="J145" s="352"/>
      <c r="K145" s="128">
        <f t="shared" si="15"/>
        <v>125</v>
      </c>
      <c r="L145" s="57">
        <f t="shared" si="16"/>
        <v>0.1753155680224404</v>
      </c>
    </row>
    <row r="146" spans="1:12" ht="12.75" customHeight="1">
      <c r="A146" s="3" t="s">
        <v>5</v>
      </c>
      <c r="B146" s="210">
        <f>SUM(B139:B145)</f>
        <v>11307</v>
      </c>
      <c r="C146" s="210">
        <f>SUM(C139:C145)</f>
        <v>11441</v>
      </c>
      <c r="D146" s="210">
        <f>SUM(D139:D145)</f>
        <v>5927</v>
      </c>
      <c r="E146" s="210">
        <f>SUM(E139:E145)</f>
        <v>7064</v>
      </c>
      <c r="F146" s="210">
        <f>SUM(F139:F145)</f>
        <v>8341</v>
      </c>
      <c r="G146" s="211"/>
      <c r="H146" s="350">
        <f t="shared" si="13"/>
        <v>-2966</v>
      </c>
      <c r="I146" s="351">
        <f t="shared" si="14"/>
        <v>-0.2623153798531883</v>
      </c>
      <c r="J146" s="355"/>
      <c r="K146" s="209">
        <f t="shared" si="15"/>
        <v>1277</v>
      </c>
      <c r="L146" s="206">
        <f t="shared" si="16"/>
        <v>0.1807757644394111</v>
      </c>
    </row>
    <row r="147" spans="1:12" ht="12.75" customHeight="1">
      <c r="A147" s="20"/>
      <c r="B147" s="264"/>
      <c r="C147" s="265"/>
      <c r="D147" s="265"/>
      <c r="E147" s="264"/>
      <c r="F147" s="264"/>
      <c r="G147" s="203"/>
      <c r="H147" s="182"/>
      <c r="I147" s="183"/>
      <c r="J147" s="27"/>
      <c r="K147" s="60"/>
      <c r="L147" s="99"/>
    </row>
    <row r="148" spans="1:12" ht="12.75" customHeight="1">
      <c r="A148" s="20"/>
      <c r="B148" s="234"/>
      <c r="C148" s="292"/>
      <c r="D148" s="292"/>
      <c r="E148" s="234"/>
      <c r="F148" s="234"/>
      <c r="G148" s="203"/>
      <c r="H148" s="182"/>
      <c r="I148" s="183"/>
      <c r="J148" s="27"/>
      <c r="K148" s="60"/>
      <c r="L148" s="99"/>
    </row>
    <row r="149" spans="1:12" ht="12.75" customHeight="1">
      <c r="A149" s="299"/>
      <c r="B149" s="266"/>
      <c r="C149" s="267"/>
      <c r="D149" s="267"/>
      <c r="E149" s="266"/>
      <c r="F149" s="266"/>
      <c r="G149" s="203"/>
      <c r="H149" s="182"/>
      <c r="I149" s="183"/>
      <c r="J149" s="27"/>
      <c r="K149" s="60"/>
      <c r="L149" s="99"/>
    </row>
    <row r="150" spans="1:12" ht="12.75" customHeight="1">
      <c r="A150" s="582" t="s">
        <v>7</v>
      </c>
      <c r="B150" s="583"/>
      <c r="C150" s="583"/>
      <c r="D150" s="583"/>
      <c r="E150" s="583"/>
      <c r="F150" s="584"/>
      <c r="H150" s="222"/>
      <c r="I150" s="222"/>
      <c r="K150" s="222"/>
      <c r="L150" s="222"/>
    </row>
    <row r="151" spans="1:12" ht="12.75" customHeight="1">
      <c r="A151" s="224" t="s">
        <v>9</v>
      </c>
      <c r="B151" s="10">
        <v>67</v>
      </c>
      <c r="C151" s="13">
        <v>87</v>
      </c>
      <c r="D151" s="10">
        <v>95</v>
      </c>
      <c r="E151" s="10">
        <v>133</v>
      </c>
      <c r="F151" s="10">
        <v>98</v>
      </c>
      <c r="G151" s="5"/>
      <c r="H151" s="128">
        <f aca="true" t="shared" si="17" ref="H151:H158">(F151-B151)</f>
        <v>31</v>
      </c>
      <c r="I151" s="57">
        <f aca="true" t="shared" si="18" ref="I151:I158">(F151-B151)/B151</f>
        <v>0.4626865671641791</v>
      </c>
      <c r="K151" s="348">
        <f aca="true" t="shared" si="19" ref="K151:K158">(F151-E151)</f>
        <v>-35</v>
      </c>
      <c r="L151" s="349">
        <f aca="true" t="shared" si="20" ref="L151:L158">(F151-E151)/E151</f>
        <v>-0.2631578947368421</v>
      </c>
    </row>
    <row r="152" spans="1:12" ht="12.75" customHeight="1">
      <c r="A152" s="224" t="s">
        <v>10</v>
      </c>
      <c r="B152" s="10">
        <v>28</v>
      </c>
      <c r="C152" s="13">
        <v>33</v>
      </c>
      <c r="D152" s="10">
        <v>28</v>
      </c>
      <c r="E152" s="10">
        <v>20</v>
      </c>
      <c r="F152" s="10">
        <v>22</v>
      </c>
      <c r="G152" s="5"/>
      <c r="H152" s="348">
        <f t="shared" si="17"/>
        <v>-6</v>
      </c>
      <c r="I152" s="349">
        <f t="shared" si="18"/>
        <v>-0.21428571428571427</v>
      </c>
      <c r="J152" s="352"/>
      <c r="K152" s="348">
        <f t="shared" si="19"/>
        <v>2</v>
      </c>
      <c r="L152" s="349">
        <f t="shared" si="20"/>
        <v>0.1</v>
      </c>
    </row>
    <row r="153" spans="1:12" ht="12.75" customHeight="1">
      <c r="A153" s="224" t="s">
        <v>11</v>
      </c>
      <c r="B153" s="10">
        <v>1473</v>
      </c>
      <c r="C153" s="13">
        <v>1549</v>
      </c>
      <c r="D153" s="10">
        <v>1100</v>
      </c>
      <c r="E153" s="10">
        <v>1264</v>
      </c>
      <c r="F153" s="10">
        <v>1290</v>
      </c>
      <c r="G153" s="5"/>
      <c r="H153" s="348">
        <f t="shared" si="17"/>
        <v>-183</v>
      </c>
      <c r="I153" s="349">
        <f t="shared" si="18"/>
        <v>-0.12423625254582485</v>
      </c>
      <c r="K153" s="348">
        <f t="shared" si="19"/>
        <v>26</v>
      </c>
      <c r="L153" s="349">
        <f t="shared" si="20"/>
        <v>0.020569620253164556</v>
      </c>
    </row>
    <row r="154" spans="1:12" ht="12.75" customHeight="1">
      <c r="A154" s="224" t="s">
        <v>15</v>
      </c>
      <c r="B154" s="10">
        <v>124</v>
      </c>
      <c r="C154" s="13">
        <v>146</v>
      </c>
      <c r="D154" s="10">
        <v>126</v>
      </c>
      <c r="E154" s="10">
        <v>125</v>
      </c>
      <c r="F154" s="10">
        <v>105</v>
      </c>
      <c r="G154" s="5"/>
      <c r="H154" s="348">
        <f t="shared" si="17"/>
        <v>-19</v>
      </c>
      <c r="I154" s="349">
        <f t="shared" si="18"/>
        <v>-0.1532258064516129</v>
      </c>
      <c r="K154" s="348">
        <f t="shared" si="19"/>
        <v>-20</v>
      </c>
      <c r="L154" s="349">
        <f t="shared" si="20"/>
        <v>-0.16</v>
      </c>
    </row>
    <row r="155" spans="1:12" ht="12.75" customHeight="1">
      <c r="A155" s="224" t="s">
        <v>13</v>
      </c>
      <c r="B155" s="10">
        <v>934</v>
      </c>
      <c r="C155" s="13">
        <v>896</v>
      </c>
      <c r="D155" s="10">
        <v>797</v>
      </c>
      <c r="E155" s="10">
        <v>853</v>
      </c>
      <c r="F155" s="10">
        <v>743</v>
      </c>
      <c r="G155" s="5"/>
      <c r="H155" s="348">
        <f t="shared" si="17"/>
        <v>-191</v>
      </c>
      <c r="I155" s="349">
        <f t="shared" si="18"/>
        <v>-0.2044967880085653</v>
      </c>
      <c r="J155" s="352"/>
      <c r="K155" s="348">
        <f t="shared" si="19"/>
        <v>-110</v>
      </c>
      <c r="L155" s="349">
        <f t="shared" si="20"/>
        <v>-0.12895662368112543</v>
      </c>
    </row>
    <row r="156" spans="1:12" ht="12.75" customHeight="1">
      <c r="A156" s="224" t="s">
        <v>223</v>
      </c>
      <c r="B156" s="10">
        <v>3</v>
      </c>
      <c r="C156" s="13">
        <v>2</v>
      </c>
      <c r="D156" s="4">
        <v>3</v>
      </c>
      <c r="E156" s="4">
        <v>10</v>
      </c>
      <c r="F156" s="4">
        <v>3</v>
      </c>
      <c r="G156" s="198"/>
      <c r="H156" s="348">
        <f t="shared" si="17"/>
        <v>0</v>
      </c>
      <c r="I156" s="349">
        <f t="shared" si="18"/>
        <v>0</v>
      </c>
      <c r="K156" s="348">
        <f t="shared" si="19"/>
        <v>-7</v>
      </c>
      <c r="L156" s="349">
        <f t="shared" si="20"/>
        <v>-0.7</v>
      </c>
    </row>
    <row r="157" spans="1:12" ht="12.75" customHeight="1">
      <c r="A157" s="224" t="s">
        <v>14</v>
      </c>
      <c r="B157" s="10">
        <v>402</v>
      </c>
      <c r="C157" s="13">
        <v>298</v>
      </c>
      <c r="D157" s="10">
        <v>220</v>
      </c>
      <c r="E157" s="10">
        <v>251</v>
      </c>
      <c r="F157" s="10">
        <v>316</v>
      </c>
      <c r="G157" s="5"/>
      <c r="H157" s="348">
        <f t="shared" si="17"/>
        <v>-86</v>
      </c>
      <c r="I157" s="349">
        <f t="shared" si="18"/>
        <v>-0.21393034825870647</v>
      </c>
      <c r="J157" s="352"/>
      <c r="K157" s="128">
        <f t="shared" si="19"/>
        <v>65</v>
      </c>
      <c r="L157" s="57">
        <f t="shared" si="20"/>
        <v>0.2589641434262948</v>
      </c>
    </row>
    <row r="158" spans="1:12" ht="12.75" customHeight="1">
      <c r="A158" s="8" t="s">
        <v>5</v>
      </c>
      <c r="B158" s="210">
        <f>SUM(B151:B157)</f>
        <v>3031</v>
      </c>
      <c r="C158" s="210">
        <f>SUM(C151:C157)</f>
        <v>3011</v>
      </c>
      <c r="D158" s="210">
        <f>SUM(D151:D157)</f>
        <v>2369</v>
      </c>
      <c r="E158" s="210">
        <f>SUM(E151:E157)</f>
        <v>2656</v>
      </c>
      <c r="F158" s="210">
        <f>SUM(F151:F157)</f>
        <v>2577</v>
      </c>
      <c r="G158" s="203"/>
      <c r="H158" s="350">
        <f t="shared" si="17"/>
        <v>-454</v>
      </c>
      <c r="I158" s="351">
        <f t="shared" si="18"/>
        <v>-0.14978554932365556</v>
      </c>
      <c r="J158" s="121"/>
      <c r="K158" s="350">
        <f t="shared" si="19"/>
        <v>-79</v>
      </c>
      <c r="L158" s="351">
        <f t="shared" si="20"/>
        <v>-0.029743975903614456</v>
      </c>
    </row>
    <row r="159" spans="1:12" ht="12.75" customHeight="1">
      <c r="A159" s="232"/>
      <c r="B159" s="264"/>
      <c r="C159" s="264"/>
      <c r="D159" s="264"/>
      <c r="E159" s="264"/>
      <c r="F159" s="264"/>
      <c r="G159" s="203"/>
      <c r="H159" s="182"/>
      <c r="I159" s="183"/>
      <c r="J159" s="27"/>
      <c r="K159" s="60"/>
      <c r="L159" s="99"/>
    </row>
    <row r="160" spans="1:12" ht="12.75" customHeight="1">
      <c r="A160" s="20"/>
      <c r="B160" s="234"/>
      <c r="C160" s="234"/>
      <c r="D160" s="234"/>
      <c r="E160" s="234"/>
      <c r="F160" s="234"/>
      <c r="G160" s="203"/>
      <c r="H160" s="182"/>
      <c r="I160" s="183"/>
      <c r="J160" s="27"/>
      <c r="K160" s="60"/>
      <c r="L160" s="99"/>
    </row>
    <row r="161" spans="1:12" ht="12.75" customHeight="1">
      <c r="A161" s="299"/>
      <c r="B161" s="266"/>
      <c r="C161" s="266"/>
      <c r="D161" s="266"/>
      <c r="E161" s="266"/>
      <c r="F161" s="266"/>
      <c r="G161" s="203"/>
      <c r="H161" s="268"/>
      <c r="I161" s="269"/>
      <c r="J161" s="27"/>
      <c r="K161" s="270"/>
      <c r="L161" s="300"/>
    </row>
    <row r="162" spans="1:12" ht="12.75" customHeight="1">
      <c r="A162" s="129" t="s">
        <v>8</v>
      </c>
      <c r="B162" s="144"/>
      <c r="C162" s="144"/>
      <c r="D162" s="144"/>
      <c r="E162" s="144"/>
      <c r="F162" s="365"/>
      <c r="G162" s="19"/>
      <c r="H162" s="222"/>
      <c r="I162" s="222"/>
      <c r="K162" s="222"/>
      <c r="L162" s="222"/>
    </row>
    <row r="163" spans="1:12" ht="12.75" customHeight="1">
      <c r="A163" s="224" t="s">
        <v>9</v>
      </c>
      <c r="B163" s="10">
        <v>15</v>
      </c>
      <c r="C163" s="13">
        <v>18</v>
      </c>
      <c r="D163" s="24">
        <v>12</v>
      </c>
      <c r="E163" s="24">
        <v>6</v>
      </c>
      <c r="F163" s="24">
        <v>10</v>
      </c>
      <c r="G163" s="5"/>
      <c r="H163" s="348">
        <f aca="true" t="shared" si="21" ref="H163:H170">(F163-B163)</f>
        <v>-5</v>
      </c>
      <c r="I163" s="349">
        <f aca="true" t="shared" si="22" ref="I163:I170">(F163-B163)/B163</f>
        <v>-0.3333333333333333</v>
      </c>
      <c r="K163" s="128">
        <f aca="true" t="shared" si="23" ref="K163:K170">(F163-E163)</f>
        <v>4</v>
      </c>
      <c r="L163" s="57">
        <f aca="true" t="shared" si="24" ref="L163:L170">(F163-E163)/E163</f>
        <v>0.6666666666666666</v>
      </c>
    </row>
    <row r="164" spans="1:12" ht="12.75" customHeight="1">
      <c r="A164" s="224" t="s">
        <v>10</v>
      </c>
      <c r="B164" s="10">
        <v>8</v>
      </c>
      <c r="C164" s="13">
        <v>8</v>
      </c>
      <c r="D164" s="24">
        <v>6</v>
      </c>
      <c r="E164" s="24">
        <v>4</v>
      </c>
      <c r="F164" s="24">
        <v>6</v>
      </c>
      <c r="G164" s="5"/>
      <c r="H164" s="348">
        <f t="shared" si="21"/>
        <v>-2</v>
      </c>
      <c r="I164" s="349">
        <f t="shared" si="22"/>
        <v>-0.25</v>
      </c>
      <c r="K164" s="128">
        <f t="shared" si="23"/>
        <v>2</v>
      </c>
      <c r="L164" s="57">
        <f t="shared" si="24"/>
        <v>0.5</v>
      </c>
    </row>
    <row r="165" spans="1:12" ht="12.75" customHeight="1">
      <c r="A165" s="224" t="s">
        <v>11</v>
      </c>
      <c r="B165" s="10">
        <v>183</v>
      </c>
      <c r="C165" s="13">
        <v>214</v>
      </c>
      <c r="D165" s="24">
        <v>171</v>
      </c>
      <c r="E165" s="24">
        <v>232</v>
      </c>
      <c r="F165" s="24">
        <v>216</v>
      </c>
      <c r="G165" s="5"/>
      <c r="H165" s="128">
        <f t="shared" si="21"/>
        <v>33</v>
      </c>
      <c r="I165" s="57">
        <f t="shared" si="22"/>
        <v>0.18032786885245902</v>
      </c>
      <c r="K165" s="348">
        <f>(F165-E165)</f>
        <v>-16</v>
      </c>
      <c r="L165" s="349">
        <f t="shared" si="24"/>
        <v>-0.06896551724137931</v>
      </c>
    </row>
    <row r="166" spans="1:12" ht="12.75" customHeight="1">
      <c r="A166" s="224" t="s">
        <v>12</v>
      </c>
      <c r="B166" s="10">
        <v>34</v>
      </c>
      <c r="C166" s="13">
        <v>37</v>
      </c>
      <c r="D166" s="24">
        <v>38</v>
      </c>
      <c r="E166" s="24">
        <v>40</v>
      </c>
      <c r="F166" s="24">
        <v>43</v>
      </c>
      <c r="G166" s="5"/>
      <c r="H166" s="128">
        <f t="shared" si="21"/>
        <v>9</v>
      </c>
      <c r="I166" s="57">
        <f t="shared" si="22"/>
        <v>0.2647058823529412</v>
      </c>
      <c r="K166" s="128">
        <f t="shared" si="23"/>
        <v>3</v>
      </c>
      <c r="L166" s="57">
        <f t="shared" si="24"/>
        <v>0.075</v>
      </c>
    </row>
    <row r="167" spans="1:12" ht="12.75" customHeight="1">
      <c r="A167" s="224" t="s">
        <v>13</v>
      </c>
      <c r="B167" s="10">
        <v>435</v>
      </c>
      <c r="C167" s="13">
        <v>490</v>
      </c>
      <c r="D167" s="24">
        <v>374</v>
      </c>
      <c r="E167" s="24">
        <v>433</v>
      </c>
      <c r="F167" s="24">
        <v>394</v>
      </c>
      <c r="G167" s="5"/>
      <c r="H167" s="348">
        <f t="shared" si="21"/>
        <v>-41</v>
      </c>
      <c r="I167" s="349">
        <f t="shared" si="22"/>
        <v>-0.09425287356321839</v>
      </c>
      <c r="K167" s="348">
        <f t="shared" si="23"/>
        <v>-39</v>
      </c>
      <c r="L167" s="349">
        <f t="shared" si="24"/>
        <v>-0.09006928406466513</v>
      </c>
    </row>
    <row r="168" spans="1:12" ht="12.75" customHeight="1">
      <c r="A168" s="224" t="s">
        <v>223</v>
      </c>
      <c r="B168" s="10">
        <v>4</v>
      </c>
      <c r="C168" s="13">
        <v>4</v>
      </c>
      <c r="D168" s="4">
        <v>0</v>
      </c>
      <c r="E168" s="4">
        <v>4</v>
      </c>
      <c r="F168" s="4">
        <v>4</v>
      </c>
      <c r="G168" s="198"/>
      <c r="H168" s="128">
        <f>(F168-B168)</f>
        <v>0</v>
      </c>
      <c r="I168" s="57">
        <f>(F168-B168)/B168</f>
        <v>0</v>
      </c>
      <c r="K168" s="128">
        <f t="shared" si="23"/>
        <v>0</v>
      </c>
      <c r="L168" s="57">
        <v>0</v>
      </c>
    </row>
    <row r="169" spans="1:12" ht="12.75" customHeight="1">
      <c r="A169" s="224" t="s">
        <v>14</v>
      </c>
      <c r="B169" s="10">
        <v>109</v>
      </c>
      <c r="C169" s="13">
        <v>99</v>
      </c>
      <c r="D169" s="24">
        <v>57</v>
      </c>
      <c r="E169" s="24">
        <v>69</v>
      </c>
      <c r="F169" s="24">
        <v>83</v>
      </c>
      <c r="G169" s="5"/>
      <c r="H169" s="348">
        <f t="shared" si="21"/>
        <v>-26</v>
      </c>
      <c r="I169" s="349">
        <f t="shared" si="22"/>
        <v>-0.23853211009174313</v>
      </c>
      <c r="K169" s="128">
        <f t="shared" si="23"/>
        <v>14</v>
      </c>
      <c r="L169" s="57">
        <f t="shared" si="24"/>
        <v>0.2028985507246377</v>
      </c>
    </row>
    <row r="170" spans="1:12" ht="12.75" customHeight="1">
      <c r="A170" s="8" t="s">
        <v>5</v>
      </c>
      <c r="B170" s="210">
        <f>SUM(B163:B169)</f>
        <v>788</v>
      </c>
      <c r="C170" s="210">
        <f>SUM(C163:C169)</f>
        <v>870</v>
      </c>
      <c r="D170" s="210">
        <f>SUM(D163:D169)</f>
        <v>658</v>
      </c>
      <c r="E170" s="210">
        <f>SUM(E163:E169)</f>
        <v>788</v>
      </c>
      <c r="F170" s="210">
        <f>SUM(F163:F169)</f>
        <v>756</v>
      </c>
      <c r="G170" s="212"/>
      <c r="H170" s="350">
        <f t="shared" si="21"/>
        <v>-32</v>
      </c>
      <c r="I170" s="351">
        <f t="shared" si="22"/>
        <v>-0.04060913705583756</v>
      </c>
      <c r="J170" s="121"/>
      <c r="K170" s="350">
        <f t="shared" si="23"/>
        <v>-32</v>
      </c>
      <c r="L170" s="351">
        <f t="shared" si="24"/>
        <v>-0.04060913705583756</v>
      </c>
    </row>
    <row r="171" spans="1:12" ht="12.75" customHeight="1">
      <c r="A171" s="232"/>
      <c r="B171" s="264"/>
      <c r="C171" s="264"/>
      <c r="D171" s="264"/>
      <c r="E171" s="264"/>
      <c r="F171" s="264"/>
      <c r="G171" s="203"/>
      <c r="H171" s="182"/>
      <c r="I171" s="183"/>
      <c r="J171" s="27"/>
      <c r="K171" s="60"/>
      <c r="L171" s="99"/>
    </row>
    <row r="172" spans="1:12" ht="12.75" customHeight="1">
      <c r="A172" s="20"/>
      <c r="B172" s="234"/>
      <c r="C172" s="234"/>
      <c r="D172" s="234"/>
      <c r="E172" s="234"/>
      <c r="F172" s="234"/>
      <c r="G172" s="203"/>
      <c r="H172" s="182"/>
      <c r="I172" s="183"/>
      <c r="J172" s="27"/>
      <c r="K172" s="60"/>
      <c r="L172" s="99"/>
    </row>
    <row r="173" spans="1:12" ht="12.75" customHeight="1">
      <c r="A173" s="299"/>
      <c r="B173" s="266"/>
      <c r="C173" s="266"/>
      <c r="D173" s="266"/>
      <c r="E173" s="266"/>
      <c r="F173" s="266"/>
      <c r="G173" s="203"/>
      <c r="H173" s="268"/>
      <c r="I173" s="269"/>
      <c r="J173" s="27"/>
      <c r="K173" s="270"/>
      <c r="L173" s="300"/>
    </row>
    <row r="174" spans="1:12" ht="12.75" customHeight="1">
      <c r="A174" s="134" t="s">
        <v>208</v>
      </c>
      <c r="B174" s="135"/>
      <c r="C174" s="135"/>
      <c r="D174" s="135"/>
      <c r="E174" s="143"/>
      <c r="F174" s="368"/>
      <c r="G174" s="12"/>
      <c r="H174" s="235"/>
      <c r="I174" s="222"/>
      <c r="K174" s="222"/>
      <c r="L174" s="222"/>
    </row>
    <row r="175" spans="1:12" ht="12.75" customHeight="1">
      <c r="A175" s="224" t="s">
        <v>9</v>
      </c>
      <c r="B175" s="15">
        <v>7</v>
      </c>
      <c r="C175" s="13">
        <v>7</v>
      </c>
      <c r="D175" s="24">
        <v>5</v>
      </c>
      <c r="E175" s="24">
        <v>8</v>
      </c>
      <c r="F175" s="24">
        <v>12</v>
      </c>
      <c r="G175" s="5"/>
      <c r="H175" s="128">
        <f aca="true" t="shared" si="25" ref="H175:H182">(F175-B175)</f>
        <v>5</v>
      </c>
      <c r="I175" s="57">
        <f>(F175-B175)/B175</f>
        <v>0.7142857142857143</v>
      </c>
      <c r="K175" s="128">
        <f aca="true" t="shared" si="26" ref="K175:K182">(F175-E175)</f>
        <v>4</v>
      </c>
      <c r="L175" s="57">
        <f aca="true" t="shared" si="27" ref="L175:L182">(F175-E175)/E175</f>
        <v>0.5</v>
      </c>
    </row>
    <row r="176" spans="1:12" ht="12.75" customHeight="1">
      <c r="A176" s="224" t="s">
        <v>10</v>
      </c>
      <c r="B176" s="15">
        <v>14</v>
      </c>
      <c r="C176" s="13">
        <v>10</v>
      </c>
      <c r="D176" s="24">
        <v>8</v>
      </c>
      <c r="E176" s="24">
        <v>10</v>
      </c>
      <c r="F176" s="24">
        <v>12</v>
      </c>
      <c r="G176" s="5"/>
      <c r="H176" s="348">
        <f t="shared" si="25"/>
        <v>-2</v>
      </c>
      <c r="I176" s="349">
        <f>(F176-B176)/B176</f>
        <v>-0.14285714285714285</v>
      </c>
      <c r="K176" s="128">
        <f t="shared" si="26"/>
        <v>2</v>
      </c>
      <c r="L176" s="57">
        <f t="shared" si="27"/>
        <v>0.2</v>
      </c>
    </row>
    <row r="177" spans="1:12" ht="12.75" customHeight="1">
      <c r="A177" s="224" t="s">
        <v>11</v>
      </c>
      <c r="B177" s="15">
        <v>199</v>
      </c>
      <c r="C177" s="13">
        <v>257</v>
      </c>
      <c r="D177" s="24">
        <v>221</v>
      </c>
      <c r="E177" s="24">
        <v>275</v>
      </c>
      <c r="F177" s="24">
        <v>342</v>
      </c>
      <c r="G177" s="5"/>
      <c r="H177" s="128">
        <f t="shared" si="25"/>
        <v>143</v>
      </c>
      <c r="I177" s="57">
        <f>(F177-B177)/B177</f>
        <v>0.7185929648241206</v>
      </c>
      <c r="K177" s="128">
        <f t="shared" si="26"/>
        <v>67</v>
      </c>
      <c r="L177" s="57">
        <f t="shared" si="27"/>
        <v>0.24363636363636362</v>
      </c>
    </row>
    <row r="178" spans="1:12" ht="12.75" customHeight="1">
      <c r="A178" s="224" t="s">
        <v>15</v>
      </c>
      <c r="B178" s="15">
        <v>35</v>
      </c>
      <c r="C178" s="13">
        <v>40</v>
      </c>
      <c r="D178" s="24">
        <v>28</v>
      </c>
      <c r="E178" s="24">
        <v>38</v>
      </c>
      <c r="F178" s="24">
        <v>59</v>
      </c>
      <c r="G178" s="5"/>
      <c r="H178" s="128">
        <f t="shared" si="25"/>
        <v>24</v>
      </c>
      <c r="I178" s="57">
        <f>(F178-B178)/B178</f>
        <v>0.6857142857142857</v>
      </c>
      <c r="K178" s="128">
        <f t="shared" si="26"/>
        <v>21</v>
      </c>
      <c r="L178" s="57">
        <f t="shared" si="27"/>
        <v>0.5526315789473685</v>
      </c>
    </row>
    <row r="179" spans="1:12" ht="12.75" customHeight="1">
      <c r="A179" s="224" t="s">
        <v>13</v>
      </c>
      <c r="B179" s="15">
        <v>833</v>
      </c>
      <c r="C179" s="13">
        <v>968</v>
      </c>
      <c r="D179" s="24">
        <v>711</v>
      </c>
      <c r="E179" s="24">
        <v>851</v>
      </c>
      <c r="F179" s="24">
        <v>944</v>
      </c>
      <c r="G179" s="5"/>
      <c r="H179" s="128">
        <f t="shared" si="25"/>
        <v>111</v>
      </c>
      <c r="I179" s="57">
        <f>(F179-B179)/B179</f>
        <v>0.1332533013205282</v>
      </c>
      <c r="K179" s="128">
        <f t="shared" si="26"/>
        <v>93</v>
      </c>
      <c r="L179" s="57">
        <f t="shared" si="27"/>
        <v>0.10928319623971798</v>
      </c>
    </row>
    <row r="180" spans="1:12" ht="12.75" customHeight="1">
      <c r="A180" s="224" t="s">
        <v>223</v>
      </c>
      <c r="B180" s="10">
        <v>0</v>
      </c>
      <c r="C180" s="13">
        <v>1</v>
      </c>
      <c r="D180" s="4">
        <v>0</v>
      </c>
      <c r="E180" s="4">
        <v>1</v>
      </c>
      <c r="F180" s="4">
        <v>1</v>
      </c>
      <c r="G180" s="5"/>
      <c r="H180" s="128">
        <f t="shared" si="25"/>
        <v>1</v>
      </c>
      <c r="I180" s="57">
        <v>0</v>
      </c>
      <c r="K180" s="128">
        <f t="shared" si="26"/>
        <v>0</v>
      </c>
      <c r="L180" s="57">
        <v>0</v>
      </c>
    </row>
    <row r="181" spans="1:12" ht="12.75" customHeight="1">
      <c r="A181" s="224" t="s">
        <v>14</v>
      </c>
      <c r="B181" s="15">
        <v>229</v>
      </c>
      <c r="C181" s="13">
        <v>182</v>
      </c>
      <c r="D181" s="24">
        <v>75</v>
      </c>
      <c r="E181" s="24">
        <v>89</v>
      </c>
      <c r="F181" s="24">
        <v>135</v>
      </c>
      <c r="G181" s="5"/>
      <c r="H181" s="348">
        <f t="shared" si="25"/>
        <v>-94</v>
      </c>
      <c r="I181" s="349">
        <f>(F181-B181)/B181</f>
        <v>-0.4104803493449782</v>
      </c>
      <c r="K181" s="128">
        <f t="shared" si="26"/>
        <v>46</v>
      </c>
      <c r="L181" s="57">
        <f t="shared" si="27"/>
        <v>0.5168539325842697</v>
      </c>
    </row>
    <row r="182" spans="1:12" ht="12.75" customHeight="1">
      <c r="A182" s="9" t="s">
        <v>5</v>
      </c>
      <c r="B182" s="43">
        <f>SUM(B175:B181)</f>
        <v>1317</v>
      </c>
      <c r="C182" s="43">
        <f>SUM(C175:C181)</f>
        <v>1465</v>
      </c>
      <c r="D182" s="43">
        <f>SUM(D175:D181)</f>
        <v>1048</v>
      </c>
      <c r="E182" s="210">
        <f>SUM(E175:E181)</f>
        <v>1272</v>
      </c>
      <c r="F182" s="210">
        <f>SUM(F175:F181)</f>
        <v>1505</v>
      </c>
      <c r="G182" s="204"/>
      <c r="H182" s="209">
        <f t="shared" si="25"/>
        <v>188</v>
      </c>
      <c r="I182" s="206">
        <f>(F182-B182)/B182</f>
        <v>0.1427486712224753</v>
      </c>
      <c r="J182" s="121"/>
      <c r="K182" s="209">
        <f t="shared" si="26"/>
        <v>233</v>
      </c>
      <c r="L182" s="206">
        <f t="shared" si="27"/>
        <v>0.1831761006289308</v>
      </c>
    </row>
    <row r="183" spans="1:12" ht="12.75" customHeight="1">
      <c r="A183" s="68"/>
      <c r="B183" s="216"/>
      <c r="C183" s="216"/>
      <c r="D183" s="234"/>
      <c r="E183" s="234"/>
      <c r="F183" s="234"/>
      <c r="G183" s="204"/>
      <c r="H183" s="182"/>
      <c r="I183" s="183"/>
      <c r="K183" s="60"/>
      <c r="L183" s="99"/>
    </row>
    <row r="184" spans="1:9" ht="12.75" customHeight="1">
      <c r="A184" s="68"/>
      <c r="B184" s="216"/>
      <c r="C184" s="216"/>
      <c r="D184" s="37"/>
      <c r="E184" s="37"/>
      <c r="F184" s="37"/>
      <c r="G184" s="21"/>
      <c r="H184" s="100"/>
      <c r="I184" s="71"/>
    </row>
    <row r="185" spans="1:12" ht="12.75" customHeight="1">
      <c r="A185" s="68"/>
      <c r="B185" s="216"/>
      <c r="C185" s="216"/>
      <c r="D185" s="234"/>
      <c r="E185" s="234"/>
      <c r="F185" s="234"/>
      <c r="G185" s="204"/>
      <c r="H185" s="182"/>
      <c r="I185" s="183"/>
      <c r="K185" s="60"/>
      <c r="L185" s="99"/>
    </row>
    <row r="186" spans="1:9" ht="12.75" customHeight="1">
      <c r="A186" s="68"/>
      <c r="B186" s="216"/>
      <c r="C186" s="216"/>
      <c r="D186" s="37"/>
      <c r="E186" s="37"/>
      <c r="F186" s="37"/>
      <c r="G186" s="21"/>
      <c r="H186" s="100"/>
      <c r="I186" s="71"/>
    </row>
    <row r="187" spans="1:12" ht="12.75" customHeight="1">
      <c r="A187" s="68"/>
      <c r="B187" s="216"/>
      <c r="C187" s="216"/>
      <c r="D187" s="234"/>
      <c r="E187" s="234"/>
      <c r="F187" s="234"/>
      <c r="G187" s="204"/>
      <c r="H187" s="182"/>
      <c r="I187" s="183"/>
      <c r="K187" s="60"/>
      <c r="L187" s="99"/>
    </row>
    <row r="188" spans="1:9" ht="12.75" customHeight="1">
      <c r="A188" s="68"/>
      <c r="B188" s="216"/>
      <c r="C188" s="216"/>
      <c r="D188" s="37"/>
      <c r="E188" s="37"/>
      <c r="F188" s="37"/>
      <c r="G188" s="21"/>
      <c r="H188" s="100"/>
      <c r="I188" s="71"/>
    </row>
    <row r="189" spans="1:9" ht="12.75" customHeight="1">
      <c r="A189" s="68"/>
      <c r="B189" s="216"/>
      <c r="C189" s="216"/>
      <c r="D189" s="37"/>
      <c r="E189" s="37"/>
      <c r="F189" s="37"/>
      <c r="G189" s="21"/>
      <c r="H189" s="100"/>
      <c r="I189" s="71"/>
    </row>
    <row r="190" spans="1:9" ht="12.75" customHeight="1">
      <c r="A190" s="68"/>
      <c r="B190" s="216"/>
      <c r="C190" s="216"/>
      <c r="D190" s="37"/>
      <c r="E190" s="37"/>
      <c r="F190" s="37"/>
      <c r="G190" s="21"/>
      <c r="H190" s="100"/>
      <c r="I190" s="71"/>
    </row>
    <row r="191" spans="1:9" ht="12.75" customHeight="1">
      <c r="A191" s="68"/>
      <c r="B191" s="216"/>
      <c r="C191" s="216"/>
      <c r="D191" s="37"/>
      <c r="E191" s="37"/>
      <c r="F191" s="37"/>
      <c r="G191" s="21"/>
      <c r="H191" s="100"/>
      <c r="I191" s="71"/>
    </row>
    <row r="192" spans="1:12" ht="12.75" customHeight="1">
      <c r="A192" s="68"/>
      <c r="B192" s="216"/>
      <c r="C192" s="216"/>
      <c r="D192" s="234"/>
      <c r="E192" s="234"/>
      <c r="F192" s="234"/>
      <c r="G192" s="204"/>
      <c r="H192" s="182"/>
      <c r="I192" s="183"/>
      <c r="K192" s="60"/>
      <c r="L192" s="99"/>
    </row>
    <row r="193" spans="1:9" ht="12.75" customHeight="1">
      <c r="A193" s="68"/>
      <c r="B193" s="216"/>
      <c r="C193" s="216"/>
      <c r="D193" s="37"/>
      <c r="E193" s="37"/>
      <c r="F193" s="37"/>
      <c r="G193" s="21"/>
      <c r="H193" s="100"/>
      <c r="I193" s="71"/>
    </row>
    <row r="194" spans="1:9" ht="12.75" customHeight="1">
      <c r="A194" s="68"/>
      <c r="B194" s="216"/>
      <c r="C194" s="216"/>
      <c r="D194" s="37"/>
      <c r="E194" s="37"/>
      <c r="F194" s="37"/>
      <c r="G194" s="21"/>
      <c r="H194" s="100"/>
      <c r="I194" s="71"/>
    </row>
    <row r="195" spans="1:9" ht="12.75" customHeight="1">
      <c r="A195" s="68"/>
      <c r="B195" s="216"/>
      <c r="C195" s="216"/>
      <c r="D195" s="37"/>
      <c r="E195" s="37"/>
      <c r="F195" s="37"/>
      <c r="G195" s="21"/>
      <c r="H195" s="100"/>
      <c r="I195" s="71"/>
    </row>
    <row r="196" spans="1:9" ht="12.75" customHeight="1">
      <c r="A196" s="68"/>
      <c r="B196" s="216"/>
      <c r="C196" s="216"/>
      <c r="D196" s="37"/>
      <c r="E196" s="37"/>
      <c r="F196" s="37"/>
      <c r="G196" s="21"/>
      <c r="H196" s="100"/>
      <c r="I196" s="71"/>
    </row>
    <row r="197" spans="1:12" ht="12.75" customHeight="1">
      <c r="A197" s="68"/>
      <c r="B197" s="216"/>
      <c r="C197" s="216"/>
      <c r="D197" s="234"/>
      <c r="E197" s="234"/>
      <c r="F197" s="234"/>
      <c r="G197" s="204"/>
      <c r="H197" s="182"/>
      <c r="I197" s="183"/>
      <c r="K197" s="60"/>
      <c r="L197" s="99"/>
    </row>
    <row r="198" spans="1:12" s="87" customFormat="1" ht="12.75" customHeight="1">
      <c r="A198" s="168">
        <v>39122</v>
      </c>
      <c r="B198" s="169"/>
      <c r="E198" s="170">
        <v>3</v>
      </c>
      <c r="F198" s="21"/>
      <c r="G198" s="169"/>
      <c r="H198" s="169"/>
      <c r="L198" s="170" t="s">
        <v>175</v>
      </c>
    </row>
    <row r="199" spans="1:12" ht="15">
      <c r="A199" s="575" t="s">
        <v>358</v>
      </c>
      <c r="B199" s="575"/>
      <c r="C199" s="575"/>
      <c r="D199" s="575"/>
      <c r="E199" s="575"/>
      <c r="F199" s="575"/>
      <c r="G199" s="575"/>
      <c r="H199" s="575"/>
      <c r="I199" s="575"/>
      <c r="J199" s="575"/>
      <c r="K199" s="575"/>
      <c r="L199" s="575"/>
    </row>
    <row r="200" spans="1:9" ht="12.75" customHeight="1">
      <c r="A200" s="22"/>
      <c r="B200" s="23"/>
      <c r="C200" s="23"/>
      <c r="D200" s="23"/>
      <c r="E200" s="23"/>
      <c r="F200" s="369"/>
      <c r="G200" s="23"/>
      <c r="H200" s="23"/>
      <c r="I200" s="23"/>
    </row>
    <row r="201" spans="1:12" ht="12.75" customHeight="1">
      <c r="A201" s="130"/>
      <c r="B201" s="131"/>
      <c r="C201" s="131"/>
      <c r="D201" s="131"/>
      <c r="E201" s="131"/>
      <c r="F201" s="366"/>
      <c r="G201" s="1"/>
      <c r="H201" s="137" t="s">
        <v>169</v>
      </c>
      <c r="I201" s="137" t="s">
        <v>0</v>
      </c>
      <c r="K201" s="137" t="s">
        <v>169</v>
      </c>
      <c r="L201" s="137" t="s">
        <v>0</v>
      </c>
    </row>
    <row r="202" spans="1:12" ht="12.75" customHeight="1">
      <c r="A202" s="132"/>
      <c r="B202" s="133"/>
      <c r="C202" s="133"/>
      <c r="D202" s="133"/>
      <c r="E202" s="133"/>
      <c r="F202" s="367"/>
      <c r="H202" s="138" t="s">
        <v>2</v>
      </c>
      <c r="I202" s="138" t="s">
        <v>2</v>
      </c>
      <c r="K202" s="138" t="s">
        <v>2</v>
      </c>
      <c r="L202" s="138" t="s">
        <v>2</v>
      </c>
    </row>
    <row r="203" spans="1:12" ht="12.75" customHeight="1">
      <c r="A203" s="134" t="s">
        <v>1</v>
      </c>
      <c r="B203" s="152"/>
      <c r="C203" s="152"/>
      <c r="D203" s="152"/>
      <c r="E203" s="152"/>
      <c r="F203" s="375"/>
      <c r="H203" s="139">
        <v>2004</v>
      </c>
      <c r="I203" s="139">
        <v>2004</v>
      </c>
      <c r="K203" s="139">
        <v>2007</v>
      </c>
      <c r="L203" s="139">
        <v>2007</v>
      </c>
    </row>
    <row r="204" spans="1:12" ht="12.75" customHeight="1">
      <c r="A204" s="145"/>
      <c r="B204" s="136">
        <v>2004</v>
      </c>
      <c r="C204" s="136">
        <v>2005</v>
      </c>
      <c r="D204" s="361">
        <v>2006</v>
      </c>
      <c r="E204" s="361">
        <v>2007</v>
      </c>
      <c r="F204" s="361">
        <v>2008</v>
      </c>
      <c r="G204" s="197"/>
      <c r="H204" s="136" t="s">
        <v>354</v>
      </c>
      <c r="I204" s="136" t="s">
        <v>354</v>
      </c>
      <c r="K204" s="136" t="s">
        <v>354</v>
      </c>
      <c r="L204" s="136" t="s">
        <v>354</v>
      </c>
    </row>
    <row r="205" spans="1:12" ht="12.75" customHeight="1">
      <c r="A205" s="223" t="s">
        <v>16</v>
      </c>
      <c r="B205" s="4">
        <f aca="true" t="shared" si="28" ref="B205:F214">SUM(B271,B285,B299,B313)</f>
        <v>28</v>
      </c>
      <c r="C205" s="4">
        <f t="shared" si="28"/>
        <v>24</v>
      </c>
      <c r="D205" s="4">
        <f t="shared" si="28"/>
        <v>10</v>
      </c>
      <c r="E205" s="4">
        <f t="shared" si="28"/>
        <v>35</v>
      </c>
      <c r="F205" s="4">
        <f t="shared" si="28"/>
        <v>28</v>
      </c>
      <c r="G205" s="5"/>
      <c r="H205" s="128">
        <f aca="true" t="shared" si="29" ref="H205:H215">(F205-B205)</f>
        <v>0</v>
      </c>
      <c r="I205" s="57">
        <f aca="true" t="shared" si="30" ref="I205:I215">(F205-B205)/B205</f>
        <v>0</v>
      </c>
      <c r="K205" s="348">
        <f aca="true" t="shared" si="31" ref="K205:K215">(F205-E205)</f>
        <v>-7</v>
      </c>
      <c r="L205" s="349">
        <f aca="true" t="shared" si="32" ref="L205:L215">(F205-E205)/E205</f>
        <v>-0.2</v>
      </c>
    </row>
    <row r="206" spans="1:12" s="74" customFormat="1" ht="13.5">
      <c r="A206" s="224" t="s">
        <v>17</v>
      </c>
      <c r="B206" s="4">
        <f t="shared" si="28"/>
        <v>1262</v>
      </c>
      <c r="C206" s="4">
        <f t="shared" si="28"/>
        <v>1119</v>
      </c>
      <c r="D206" s="4">
        <f t="shared" si="28"/>
        <v>619</v>
      </c>
      <c r="E206" s="4">
        <f t="shared" si="28"/>
        <v>838</v>
      </c>
      <c r="F206" s="4">
        <f t="shared" si="28"/>
        <v>1063</v>
      </c>
      <c r="G206" s="5"/>
      <c r="H206" s="348">
        <f t="shared" si="29"/>
        <v>-199</v>
      </c>
      <c r="I206" s="349">
        <f t="shared" si="30"/>
        <v>-0.1576862123613312</v>
      </c>
      <c r="K206" s="128">
        <f t="shared" si="31"/>
        <v>225</v>
      </c>
      <c r="L206" s="57">
        <f t="shared" si="32"/>
        <v>0.2684964200477327</v>
      </c>
    </row>
    <row r="207" spans="1:12" ht="12.75" customHeight="1">
      <c r="A207" s="224" t="s">
        <v>18</v>
      </c>
      <c r="B207" s="4">
        <f t="shared" si="28"/>
        <v>3066</v>
      </c>
      <c r="C207" s="4">
        <f t="shared" si="28"/>
        <v>3067</v>
      </c>
      <c r="D207" s="4">
        <f t="shared" si="28"/>
        <v>1817</v>
      </c>
      <c r="E207" s="4">
        <f t="shared" si="28"/>
        <v>2342</v>
      </c>
      <c r="F207" s="4">
        <f t="shared" si="28"/>
        <v>2709</v>
      </c>
      <c r="G207" s="5"/>
      <c r="H207" s="348">
        <f t="shared" si="29"/>
        <v>-357</v>
      </c>
      <c r="I207" s="349">
        <f t="shared" si="30"/>
        <v>-0.11643835616438356</v>
      </c>
      <c r="K207" s="128">
        <f t="shared" si="31"/>
        <v>367</v>
      </c>
      <c r="L207" s="57">
        <f t="shared" si="32"/>
        <v>0.15670367207514946</v>
      </c>
    </row>
    <row r="208" spans="1:12" ht="12.75" customHeight="1">
      <c r="A208" s="224" t="s">
        <v>19</v>
      </c>
      <c r="B208" s="4">
        <f t="shared" si="28"/>
        <v>3498</v>
      </c>
      <c r="C208" s="4">
        <f t="shared" si="28"/>
        <v>3507</v>
      </c>
      <c r="D208" s="4">
        <f t="shared" si="28"/>
        <v>2228</v>
      </c>
      <c r="E208" s="4">
        <f t="shared" si="28"/>
        <v>2650</v>
      </c>
      <c r="F208" s="4">
        <f t="shared" si="28"/>
        <v>2997</v>
      </c>
      <c r="G208" s="5"/>
      <c r="H208" s="348">
        <f t="shared" si="29"/>
        <v>-501</v>
      </c>
      <c r="I208" s="349">
        <f t="shared" si="30"/>
        <v>-0.1432246998284734</v>
      </c>
      <c r="K208" s="128">
        <f t="shared" si="31"/>
        <v>347</v>
      </c>
      <c r="L208" s="57">
        <f t="shared" si="32"/>
        <v>0.1309433962264151</v>
      </c>
    </row>
    <row r="209" spans="1:12" ht="12.75" customHeight="1">
      <c r="A209" s="224" t="s">
        <v>20</v>
      </c>
      <c r="B209" s="4">
        <f t="shared" si="28"/>
        <v>3256</v>
      </c>
      <c r="C209" s="4">
        <f t="shared" si="28"/>
        <v>3353</v>
      </c>
      <c r="D209" s="4">
        <f t="shared" si="28"/>
        <v>1978</v>
      </c>
      <c r="E209" s="4">
        <f t="shared" si="28"/>
        <v>2280</v>
      </c>
      <c r="F209" s="4">
        <f t="shared" si="28"/>
        <v>2546</v>
      </c>
      <c r="G209" s="5"/>
      <c r="H209" s="348">
        <f t="shared" si="29"/>
        <v>-710</v>
      </c>
      <c r="I209" s="349">
        <f t="shared" si="30"/>
        <v>-0.21805896805896807</v>
      </c>
      <c r="K209" s="128">
        <f t="shared" si="31"/>
        <v>266</v>
      </c>
      <c r="L209" s="57">
        <f t="shared" si="32"/>
        <v>0.11666666666666667</v>
      </c>
    </row>
    <row r="210" spans="1:12" ht="12.75" customHeight="1">
      <c r="A210" s="224" t="s">
        <v>21</v>
      </c>
      <c r="B210" s="4">
        <f t="shared" si="28"/>
        <v>1978</v>
      </c>
      <c r="C210" s="4">
        <f t="shared" si="28"/>
        <v>2036</v>
      </c>
      <c r="D210" s="4">
        <f t="shared" si="28"/>
        <v>1146</v>
      </c>
      <c r="E210" s="4">
        <f t="shared" si="28"/>
        <v>1221</v>
      </c>
      <c r="F210" s="4">
        <f t="shared" si="28"/>
        <v>1365</v>
      </c>
      <c r="G210" s="5"/>
      <c r="H210" s="348">
        <f t="shared" si="29"/>
        <v>-613</v>
      </c>
      <c r="I210" s="349">
        <f t="shared" si="30"/>
        <v>-0.30990899898887764</v>
      </c>
      <c r="K210" s="128">
        <f t="shared" si="31"/>
        <v>144</v>
      </c>
      <c r="L210" s="57">
        <f t="shared" si="32"/>
        <v>0.11793611793611794</v>
      </c>
    </row>
    <row r="211" spans="1:12" ht="12.75" customHeight="1">
      <c r="A211" s="224" t="s">
        <v>22</v>
      </c>
      <c r="B211" s="4">
        <f t="shared" si="28"/>
        <v>1287</v>
      </c>
      <c r="C211" s="4">
        <f t="shared" si="28"/>
        <v>1354</v>
      </c>
      <c r="D211" s="4">
        <f t="shared" si="28"/>
        <v>857</v>
      </c>
      <c r="E211" s="4">
        <f t="shared" si="28"/>
        <v>906</v>
      </c>
      <c r="F211" s="4">
        <f t="shared" si="28"/>
        <v>955</v>
      </c>
      <c r="G211" s="5"/>
      <c r="H211" s="348">
        <f t="shared" si="29"/>
        <v>-332</v>
      </c>
      <c r="I211" s="349">
        <f t="shared" si="30"/>
        <v>-0.257964257964258</v>
      </c>
      <c r="K211" s="128">
        <f t="shared" si="31"/>
        <v>49</v>
      </c>
      <c r="L211" s="57">
        <f t="shared" si="32"/>
        <v>0.05408388520971302</v>
      </c>
    </row>
    <row r="212" spans="1:12" ht="12.75" customHeight="1">
      <c r="A212" s="224" t="s">
        <v>23</v>
      </c>
      <c r="B212" s="4">
        <f t="shared" si="28"/>
        <v>1483</v>
      </c>
      <c r="C212" s="4">
        <f t="shared" si="28"/>
        <v>1592</v>
      </c>
      <c r="D212" s="4">
        <f t="shared" si="28"/>
        <v>960</v>
      </c>
      <c r="E212" s="4">
        <f t="shared" si="28"/>
        <v>1054</v>
      </c>
      <c r="F212" s="4">
        <f t="shared" si="28"/>
        <v>995</v>
      </c>
      <c r="G212" s="5"/>
      <c r="H212" s="348">
        <f t="shared" si="29"/>
        <v>-488</v>
      </c>
      <c r="I212" s="349">
        <f t="shared" si="30"/>
        <v>-0.32906271072151044</v>
      </c>
      <c r="K212" s="348">
        <f t="shared" si="31"/>
        <v>-59</v>
      </c>
      <c r="L212" s="349">
        <f t="shared" si="32"/>
        <v>-0.055977229601518026</v>
      </c>
    </row>
    <row r="213" spans="1:12" ht="12.75" customHeight="1">
      <c r="A213" s="224" t="s">
        <v>24</v>
      </c>
      <c r="B213" s="4">
        <f t="shared" si="28"/>
        <v>500</v>
      </c>
      <c r="C213" s="4">
        <f t="shared" si="28"/>
        <v>650</v>
      </c>
      <c r="D213" s="4">
        <f t="shared" si="28"/>
        <v>345</v>
      </c>
      <c r="E213" s="4">
        <f t="shared" si="28"/>
        <v>411</v>
      </c>
      <c r="F213" s="4">
        <f t="shared" si="28"/>
        <v>467</v>
      </c>
      <c r="G213" s="5"/>
      <c r="H213" s="348">
        <f t="shared" si="29"/>
        <v>-33</v>
      </c>
      <c r="I213" s="349">
        <f t="shared" si="30"/>
        <v>-0.066</v>
      </c>
      <c r="K213" s="128">
        <f t="shared" si="31"/>
        <v>56</v>
      </c>
      <c r="L213" s="57">
        <f t="shared" si="32"/>
        <v>0.1362530413625304</v>
      </c>
    </row>
    <row r="214" spans="1:12" ht="12.75" customHeight="1">
      <c r="A214" s="224" t="s">
        <v>25</v>
      </c>
      <c r="B214" s="4">
        <f t="shared" si="28"/>
        <v>85</v>
      </c>
      <c r="C214" s="4">
        <f t="shared" si="28"/>
        <v>85</v>
      </c>
      <c r="D214" s="4">
        <f t="shared" si="28"/>
        <v>42</v>
      </c>
      <c r="E214" s="4">
        <f t="shared" si="28"/>
        <v>43</v>
      </c>
      <c r="F214" s="4">
        <f t="shared" si="28"/>
        <v>54</v>
      </c>
      <c r="G214" s="5"/>
      <c r="H214" s="348">
        <f t="shared" si="29"/>
        <v>-31</v>
      </c>
      <c r="I214" s="349">
        <f t="shared" si="30"/>
        <v>-0.36470588235294116</v>
      </c>
      <c r="K214" s="128">
        <f t="shared" si="31"/>
        <v>11</v>
      </c>
      <c r="L214" s="57">
        <f t="shared" si="32"/>
        <v>0.2558139534883721</v>
      </c>
    </row>
    <row r="215" spans="1:12" ht="12.75" customHeight="1">
      <c r="A215" s="9" t="s">
        <v>5</v>
      </c>
      <c r="B215" s="43">
        <f>SUM(B205:B214)</f>
        <v>16443</v>
      </c>
      <c r="C215" s="43">
        <f>SUM(C205:C214)</f>
        <v>16787</v>
      </c>
      <c r="D215" s="213">
        <f>SUM(D281,D295,D309,D323)</f>
        <v>10002</v>
      </c>
      <c r="E215" s="43">
        <f>SUM(E205:E214)</f>
        <v>11780</v>
      </c>
      <c r="F215" s="44">
        <f>SUM(F205:F214)</f>
        <v>13179</v>
      </c>
      <c r="G215" s="205"/>
      <c r="H215" s="350">
        <f t="shared" si="29"/>
        <v>-3264</v>
      </c>
      <c r="I215" s="351">
        <f t="shared" si="30"/>
        <v>-0.19850392264185368</v>
      </c>
      <c r="K215" s="209">
        <f t="shared" si="31"/>
        <v>1399</v>
      </c>
      <c r="L215" s="206">
        <f t="shared" si="32"/>
        <v>0.11876061120543294</v>
      </c>
    </row>
    <row r="216" spans="1:12" ht="12.75" customHeight="1">
      <c r="A216" s="9" t="s">
        <v>26</v>
      </c>
      <c r="B216" s="10">
        <v>28</v>
      </c>
      <c r="C216" s="10">
        <v>28</v>
      </c>
      <c r="D216" s="13">
        <v>28</v>
      </c>
      <c r="E216" s="10">
        <v>28</v>
      </c>
      <c r="F216" s="13">
        <v>28</v>
      </c>
      <c r="G216" s="5"/>
      <c r="H216" s="236"/>
      <c r="I216" s="237"/>
      <c r="K216" s="60"/>
      <c r="L216" s="99"/>
    </row>
    <row r="217" spans="1:9" ht="12.75" customHeight="1">
      <c r="A217" s="68"/>
      <c r="B217" s="37"/>
      <c r="C217" s="37"/>
      <c r="D217" s="37"/>
      <c r="E217" s="216"/>
      <c r="F217" s="37"/>
      <c r="G217" s="5"/>
      <c r="H217" s="60"/>
      <c r="I217" s="99"/>
    </row>
    <row r="218" spans="1:6" ht="12.75" customHeight="1">
      <c r="A218" s="227" t="s">
        <v>232</v>
      </c>
      <c r="B218" s="242"/>
      <c r="C218" s="242"/>
      <c r="D218" s="242"/>
      <c r="E218" s="242"/>
      <c r="F218" s="370"/>
    </row>
    <row r="219" spans="1:6" ht="12.75" customHeight="1">
      <c r="A219" s="223" t="s">
        <v>16</v>
      </c>
      <c r="B219" s="231">
        <f>B205/$B$215</f>
        <v>0.0017028522775649213</v>
      </c>
      <c r="C219" s="231">
        <f aca="true" t="shared" si="33" ref="C219:C228">C205/$C$215</f>
        <v>0.0014296777268124144</v>
      </c>
      <c r="D219" s="231">
        <f aca="true" t="shared" si="34" ref="D219:D228">D205/$D$215</f>
        <v>0.0009998000399920016</v>
      </c>
      <c r="E219" s="231">
        <f>E205/$E$215</f>
        <v>0.0029711375212224107</v>
      </c>
      <c r="F219" s="231">
        <f aca="true" t="shared" si="35" ref="F219:F228">F205/$F$215</f>
        <v>0.002124592154184688</v>
      </c>
    </row>
    <row r="220" spans="1:6" ht="12.75" customHeight="1">
      <c r="A220" s="224" t="s">
        <v>17</v>
      </c>
      <c r="B220" s="231">
        <f aca="true" t="shared" si="36" ref="B220:B228">B206/$B$215</f>
        <v>0.0767499847959618</v>
      </c>
      <c r="C220" s="231">
        <f t="shared" si="33"/>
        <v>0.06665872401262882</v>
      </c>
      <c r="D220" s="231">
        <f t="shared" si="34"/>
        <v>0.061887622475504896</v>
      </c>
      <c r="E220" s="231">
        <f aca="true" t="shared" si="37" ref="E220:E228">E206/$E$215</f>
        <v>0.07113752122241086</v>
      </c>
      <c r="F220" s="231">
        <f t="shared" si="35"/>
        <v>0.08065862356779725</v>
      </c>
    </row>
    <row r="221" spans="1:6" ht="12.75" customHeight="1">
      <c r="A221" s="224" t="s">
        <v>18</v>
      </c>
      <c r="B221" s="231">
        <f t="shared" si="36"/>
        <v>0.18646232439335889</v>
      </c>
      <c r="C221" s="231">
        <f t="shared" si="33"/>
        <v>0.18270089950556978</v>
      </c>
      <c r="D221" s="231">
        <f t="shared" si="34"/>
        <v>0.1816636672665467</v>
      </c>
      <c r="E221" s="231">
        <f t="shared" si="37"/>
        <v>0.19881154499151105</v>
      </c>
      <c r="F221" s="231">
        <f t="shared" si="35"/>
        <v>0.20555429091736854</v>
      </c>
    </row>
    <row r="222" spans="1:6" ht="12.75" customHeight="1">
      <c r="A222" s="224" t="s">
        <v>19</v>
      </c>
      <c r="B222" s="231">
        <f t="shared" si="36"/>
        <v>0.2127349023900748</v>
      </c>
      <c r="C222" s="231">
        <f t="shared" si="33"/>
        <v>0.20891165783046406</v>
      </c>
      <c r="D222" s="231">
        <f t="shared" si="34"/>
        <v>0.22275544891021795</v>
      </c>
      <c r="E222" s="231">
        <f t="shared" si="37"/>
        <v>0.22495755517826826</v>
      </c>
      <c r="F222" s="231">
        <f t="shared" si="35"/>
        <v>0.22740723878898247</v>
      </c>
    </row>
    <row r="223" spans="1:6" ht="12.75" customHeight="1">
      <c r="A223" s="224" t="s">
        <v>20</v>
      </c>
      <c r="B223" s="231">
        <f t="shared" si="36"/>
        <v>0.19801739341969227</v>
      </c>
      <c r="C223" s="231">
        <f t="shared" si="33"/>
        <v>0.19973789241675105</v>
      </c>
      <c r="D223" s="231">
        <f t="shared" si="34"/>
        <v>0.1977604479104179</v>
      </c>
      <c r="E223" s="231">
        <f t="shared" si="37"/>
        <v>0.1935483870967742</v>
      </c>
      <c r="F223" s="231">
        <f t="shared" si="35"/>
        <v>0.19318612944836483</v>
      </c>
    </row>
    <row r="224" spans="1:6" ht="12.75" customHeight="1">
      <c r="A224" s="224" t="s">
        <v>21</v>
      </c>
      <c r="B224" s="231">
        <f t="shared" si="36"/>
        <v>0.12029435017940765</v>
      </c>
      <c r="C224" s="231">
        <f t="shared" si="33"/>
        <v>0.12128432715791981</v>
      </c>
      <c r="D224" s="231">
        <f t="shared" si="34"/>
        <v>0.11457708458308338</v>
      </c>
      <c r="E224" s="231">
        <f t="shared" si="37"/>
        <v>0.1036502546689304</v>
      </c>
      <c r="F224" s="231">
        <f t="shared" si="35"/>
        <v>0.10357386751650353</v>
      </c>
    </row>
    <row r="225" spans="1:6" ht="12.75" customHeight="1">
      <c r="A225" s="224" t="s">
        <v>22</v>
      </c>
      <c r="B225" s="231">
        <f t="shared" si="36"/>
        <v>0.07827038861521621</v>
      </c>
      <c r="C225" s="231">
        <f t="shared" si="33"/>
        <v>0.08065765175433372</v>
      </c>
      <c r="D225" s="231">
        <f t="shared" si="34"/>
        <v>0.08568286342731454</v>
      </c>
      <c r="E225" s="231">
        <f t="shared" si="37"/>
        <v>0.0769100169779287</v>
      </c>
      <c r="F225" s="231">
        <f t="shared" si="35"/>
        <v>0.07246376811594203</v>
      </c>
    </row>
    <row r="226" spans="1:6" ht="12.75" customHeight="1">
      <c r="A226" s="224" t="s">
        <v>23</v>
      </c>
      <c r="B226" s="231">
        <f t="shared" si="36"/>
        <v>0.09019035455817065</v>
      </c>
      <c r="C226" s="231">
        <f t="shared" si="33"/>
        <v>0.09483528921189015</v>
      </c>
      <c r="D226" s="231">
        <f t="shared" si="34"/>
        <v>0.09598080383923216</v>
      </c>
      <c r="E226" s="231">
        <f t="shared" si="37"/>
        <v>0.08947368421052632</v>
      </c>
      <c r="F226" s="231">
        <f t="shared" si="35"/>
        <v>0.07549889976477729</v>
      </c>
    </row>
    <row r="227" spans="1:6" ht="12.75" customHeight="1">
      <c r="A227" s="224" t="s">
        <v>24</v>
      </c>
      <c r="B227" s="231">
        <f t="shared" si="36"/>
        <v>0.03040807638508788</v>
      </c>
      <c r="C227" s="231">
        <f t="shared" si="33"/>
        <v>0.03872043843450289</v>
      </c>
      <c r="D227" s="231">
        <f t="shared" si="34"/>
        <v>0.034493101379724056</v>
      </c>
      <c r="E227" s="231">
        <f t="shared" si="37"/>
        <v>0.034889643463497454</v>
      </c>
      <c r="F227" s="231">
        <f t="shared" si="35"/>
        <v>0.03543516200015176</v>
      </c>
    </row>
    <row r="228" spans="1:6" ht="12.75" customHeight="1">
      <c r="A228" s="224" t="s">
        <v>25</v>
      </c>
      <c r="B228" s="231">
        <f t="shared" si="36"/>
        <v>0.00516937298546494</v>
      </c>
      <c r="C228" s="231">
        <f t="shared" si="33"/>
        <v>0.005063441949127301</v>
      </c>
      <c r="D228" s="231">
        <f t="shared" si="34"/>
        <v>0.004199160167966407</v>
      </c>
      <c r="E228" s="231">
        <f t="shared" si="37"/>
        <v>0.0036502546689303906</v>
      </c>
      <c r="F228" s="231">
        <f t="shared" si="35"/>
        <v>0.004097427725927612</v>
      </c>
    </row>
    <row r="229" spans="1:8" ht="12.75" customHeight="1">
      <c r="A229" s="1"/>
      <c r="B229" s="1"/>
      <c r="C229" s="1"/>
      <c r="D229" s="1"/>
      <c r="E229" s="1"/>
      <c r="F229" s="204"/>
      <c r="G229" s="1"/>
      <c r="H229" s="1"/>
    </row>
    <row r="230" spans="1:8" ht="12.75" customHeight="1">
      <c r="A230" s="1"/>
      <c r="B230" s="1"/>
      <c r="C230" s="1"/>
      <c r="D230" s="1"/>
      <c r="E230" s="1"/>
      <c r="F230" s="204"/>
      <c r="G230" s="1"/>
      <c r="H230" s="1"/>
    </row>
    <row r="231" spans="1:8" ht="12.75" customHeight="1">
      <c r="A231" s="1"/>
      <c r="B231" s="1"/>
      <c r="C231" s="1"/>
      <c r="D231" s="1"/>
      <c r="E231" s="1"/>
      <c r="F231" s="204"/>
      <c r="G231" s="1"/>
      <c r="H231" s="1"/>
    </row>
    <row r="232" spans="1:8" ht="12.75" customHeight="1">
      <c r="A232" s="1"/>
      <c r="B232" s="1"/>
      <c r="C232" s="1"/>
      <c r="D232" s="1"/>
      <c r="E232" s="1"/>
      <c r="F232" s="204"/>
      <c r="G232" s="1"/>
      <c r="H232" s="1"/>
    </row>
    <row r="233" spans="1:8" ht="12.75" customHeight="1">
      <c r="A233" s="1"/>
      <c r="B233" s="1"/>
      <c r="C233" s="1"/>
      <c r="D233" s="1"/>
      <c r="E233" s="1"/>
      <c r="F233" s="204"/>
      <c r="G233" s="1"/>
      <c r="H233" s="1"/>
    </row>
    <row r="234" spans="1:8" ht="12.75" customHeight="1">
      <c r="A234" s="1"/>
      <c r="B234" s="1"/>
      <c r="C234" s="1"/>
      <c r="D234" s="1"/>
      <c r="E234" s="1"/>
      <c r="F234" s="204"/>
      <c r="G234" s="1"/>
      <c r="H234" s="1"/>
    </row>
    <row r="235" spans="1:8" ht="12.75" customHeight="1">
      <c r="A235" s="1"/>
      <c r="B235" s="1"/>
      <c r="C235" s="1"/>
      <c r="D235" s="1"/>
      <c r="E235" s="1"/>
      <c r="F235" s="204"/>
      <c r="G235" s="1"/>
      <c r="H235" s="1"/>
    </row>
    <row r="236" spans="1:8" ht="12.75" customHeight="1">
      <c r="A236" s="1"/>
      <c r="B236" s="1"/>
      <c r="C236" s="1"/>
      <c r="D236" s="1"/>
      <c r="E236" s="1"/>
      <c r="F236" s="204"/>
      <c r="G236" s="1"/>
      <c r="H236" s="1"/>
    </row>
    <row r="237" spans="1:8" ht="12.75" customHeight="1">
      <c r="A237" s="1"/>
      <c r="B237" s="1"/>
      <c r="C237" s="1"/>
      <c r="D237" s="1"/>
      <c r="E237" s="1"/>
      <c r="F237" s="204"/>
      <c r="G237" s="1"/>
      <c r="H237" s="1"/>
    </row>
    <row r="238" spans="1:8" ht="12.75" customHeight="1">
      <c r="A238" s="1"/>
      <c r="B238" s="1"/>
      <c r="C238" s="1"/>
      <c r="D238" s="1"/>
      <c r="E238" s="1"/>
      <c r="F238" s="204"/>
      <c r="G238" s="1"/>
      <c r="H238" s="1"/>
    </row>
    <row r="239" spans="1:8" ht="12.75" customHeight="1">
      <c r="A239" s="1"/>
      <c r="B239" s="1"/>
      <c r="C239" s="1"/>
      <c r="D239" s="1"/>
      <c r="E239" s="1"/>
      <c r="F239" s="204"/>
      <c r="G239" s="1"/>
      <c r="H239" s="1"/>
    </row>
    <row r="240" spans="1:8" ht="12.75" customHeight="1">
      <c r="A240" s="1"/>
      <c r="B240" s="1"/>
      <c r="C240" s="1"/>
      <c r="D240" s="1"/>
      <c r="E240" s="1"/>
      <c r="F240" s="204"/>
      <c r="G240" s="1"/>
      <c r="H240" s="1"/>
    </row>
    <row r="241" spans="1:8" ht="12.75" customHeight="1">
      <c r="A241" s="1"/>
      <c r="B241" s="1"/>
      <c r="C241" s="1"/>
      <c r="D241" s="1"/>
      <c r="E241" s="1"/>
      <c r="F241" s="204"/>
      <c r="G241" s="1"/>
      <c r="H241" s="1"/>
    </row>
    <row r="242" spans="1:8" ht="12.75" customHeight="1">
      <c r="A242" s="1"/>
      <c r="B242" s="1"/>
      <c r="C242" s="1"/>
      <c r="D242" s="1"/>
      <c r="E242" s="1"/>
      <c r="F242" s="204"/>
      <c r="G242" s="1"/>
      <c r="H242" s="1"/>
    </row>
    <row r="243" spans="1:8" ht="12.75" customHeight="1">
      <c r="A243" s="1"/>
      <c r="B243" s="1"/>
      <c r="C243" s="1"/>
      <c r="D243" s="1"/>
      <c r="E243" s="1"/>
      <c r="F243" s="204"/>
      <c r="G243" s="1"/>
      <c r="H243" s="1"/>
    </row>
    <row r="244" spans="1:8" ht="12.75" customHeight="1">
      <c r="A244" s="1"/>
      <c r="B244" s="1"/>
      <c r="C244" s="1"/>
      <c r="D244" s="1"/>
      <c r="E244" s="1"/>
      <c r="F244" s="204"/>
      <c r="G244" s="1"/>
      <c r="H244" s="1"/>
    </row>
    <row r="245" spans="1:8" ht="12.75" customHeight="1">
      <c r="A245" s="1"/>
      <c r="B245" s="1"/>
      <c r="C245" s="1"/>
      <c r="D245" s="1"/>
      <c r="E245" s="1"/>
      <c r="F245" s="204"/>
      <c r="G245" s="1"/>
      <c r="H245" s="1"/>
    </row>
    <row r="246" spans="1:8" ht="12.75" customHeight="1">
      <c r="A246" s="1"/>
      <c r="B246" s="1"/>
      <c r="C246" s="1"/>
      <c r="D246" s="1"/>
      <c r="E246" s="1"/>
      <c r="F246" s="204"/>
      <c r="G246" s="1"/>
      <c r="H246" s="1"/>
    </row>
    <row r="247" spans="1:8" ht="12.75" customHeight="1">
      <c r="A247" s="1"/>
      <c r="B247" s="1"/>
      <c r="C247" s="1"/>
      <c r="D247" s="1"/>
      <c r="E247" s="1"/>
      <c r="F247" s="204"/>
      <c r="G247" s="1"/>
      <c r="H247" s="1"/>
    </row>
    <row r="248" spans="1:8" ht="12.75" customHeight="1">
      <c r="A248" s="1"/>
      <c r="B248" s="1"/>
      <c r="C248" s="1"/>
      <c r="D248" s="1"/>
      <c r="E248" s="1"/>
      <c r="F248" s="204"/>
      <c r="G248" s="1"/>
      <c r="H248" s="1"/>
    </row>
    <row r="249" spans="1:8" ht="12.75" customHeight="1">
      <c r="A249" s="1"/>
      <c r="B249" s="1"/>
      <c r="C249" s="1"/>
      <c r="D249" s="1"/>
      <c r="E249" s="1"/>
      <c r="F249" s="204"/>
      <c r="G249" s="1"/>
      <c r="H249" s="1"/>
    </row>
    <row r="250" spans="1:8" ht="12.75" customHeight="1">
      <c r="A250" s="1"/>
      <c r="B250" s="1"/>
      <c r="C250" s="1"/>
      <c r="D250" s="1"/>
      <c r="E250" s="1"/>
      <c r="F250" s="204"/>
      <c r="G250" s="1"/>
      <c r="H250" s="1"/>
    </row>
    <row r="251" spans="1:8" ht="12.75" customHeight="1">
      <c r="A251" s="1"/>
      <c r="B251" s="1"/>
      <c r="C251" s="1"/>
      <c r="D251" s="1"/>
      <c r="E251" s="1"/>
      <c r="F251" s="204"/>
      <c r="G251" s="1"/>
      <c r="H251" s="1"/>
    </row>
    <row r="252" spans="1:8" ht="12.75" customHeight="1">
      <c r="A252" s="1"/>
      <c r="B252" s="1"/>
      <c r="C252" s="1"/>
      <c r="D252" s="1"/>
      <c r="E252" s="1"/>
      <c r="F252" s="204"/>
      <c r="G252" s="1"/>
      <c r="H252" s="1"/>
    </row>
    <row r="253" spans="1:8" ht="12.75" customHeight="1">
      <c r="A253" s="1"/>
      <c r="B253" s="1"/>
      <c r="C253" s="1"/>
      <c r="D253" s="1"/>
      <c r="E253" s="1"/>
      <c r="F253" s="204"/>
      <c r="G253" s="1"/>
      <c r="H253" s="1"/>
    </row>
    <row r="254" spans="1:8" ht="12.75" customHeight="1">
      <c r="A254" s="1"/>
      <c r="B254" s="1"/>
      <c r="C254" s="1"/>
      <c r="D254" s="1"/>
      <c r="E254" s="1"/>
      <c r="F254" s="204"/>
      <c r="G254" s="1"/>
      <c r="H254" s="1"/>
    </row>
    <row r="255" spans="1:8" ht="12.75" customHeight="1">
      <c r="A255" s="1"/>
      <c r="B255" s="1"/>
      <c r="C255" s="1"/>
      <c r="D255" s="1"/>
      <c r="E255" s="1"/>
      <c r="F255" s="204"/>
      <c r="G255" s="1"/>
      <c r="H255" s="1"/>
    </row>
    <row r="256" spans="1:8" ht="12.75" customHeight="1">
      <c r="A256" s="1"/>
      <c r="B256" s="1"/>
      <c r="C256" s="1"/>
      <c r="D256" s="1"/>
      <c r="E256" s="1"/>
      <c r="F256" s="204"/>
      <c r="G256" s="1"/>
      <c r="H256" s="1"/>
    </row>
    <row r="257" spans="1:8" ht="12.75" customHeight="1">
      <c r="A257" s="1"/>
      <c r="B257" s="1"/>
      <c r="C257" s="1"/>
      <c r="D257" s="1"/>
      <c r="E257" s="1"/>
      <c r="F257" s="204"/>
      <c r="G257" s="1"/>
      <c r="H257" s="1"/>
    </row>
    <row r="264" spans="1:12" s="87" customFormat="1" ht="12.75" customHeight="1">
      <c r="A264" s="168">
        <v>39122</v>
      </c>
      <c r="B264" s="169"/>
      <c r="E264" s="170">
        <v>4</v>
      </c>
      <c r="F264" s="21"/>
      <c r="G264" s="169"/>
      <c r="H264" s="169"/>
      <c r="L264" s="170" t="s">
        <v>175</v>
      </c>
    </row>
    <row r="265" spans="1:12" ht="15">
      <c r="A265" s="575" t="s">
        <v>359</v>
      </c>
      <c r="B265" s="575"/>
      <c r="C265" s="575"/>
      <c r="D265" s="575"/>
      <c r="E265" s="575"/>
      <c r="F265" s="575"/>
      <c r="G265" s="575"/>
      <c r="H265" s="575"/>
      <c r="I265" s="575"/>
      <c r="J265" s="575"/>
      <c r="K265" s="575"/>
      <c r="L265" s="575"/>
    </row>
    <row r="266" spans="1:9" ht="12.75" customHeight="1">
      <c r="A266" s="22"/>
      <c r="B266" s="23"/>
      <c r="C266" s="23"/>
      <c r="D266" s="23"/>
      <c r="E266" s="23"/>
      <c r="F266" s="369"/>
      <c r="G266" s="23"/>
      <c r="H266" s="23"/>
      <c r="I266" s="23"/>
    </row>
    <row r="267" spans="1:12" ht="12.75" customHeight="1">
      <c r="A267" s="130"/>
      <c r="B267" s="131"/>
      <c r="C267" s="131"/>
      <c r="D267" s="131"/>
      <c r="E267" s="131"/>
      <c r="F267" s="366"/>
      <c r="G267" s="23"/>
      <c r="H267" s="137" t="s">
        <v>169</v>
      </c>
      <c r="I267" s="137" t="s">
        <v>0</v>
      </c>
      <c r="K267" s="137" t="s">
        <v>169</v>
      </c>
      <c r="L267" s="137" t="s">
        <v>0</v>
      </c>
    </row>
    <row r="268" spans="1:12" ht="12.75" customHeight="1">
      <c r="A268" s="132"/>
      <c r="B268" s="133"/>
      <c r="C268" s="133"/>
      <c r="D268" s="133"/>
      <c r="E268" s="133"/>
      <c r="F268" s="367"/>
      <c r="H268" s="138" t="s">
        <v>2</v>
      </c>
      <c r="I268" s="138" t="s">
        <v>2</v>
      </c>
      <c r="K268" s="138" t="s">
        <v>2</v>
      </c>
      <c r="L268" s="138" t="s">
        <v>2</v>
      </c>
    </row>
    <row r="269" spans="1:12" ht="12.75" customHeight="1">
      <c r="A269" s="129" t="s">
        <v>27</v>
      </c>
      <c r="B269" s="135"/>
      <c r="C269" s="135"/>
      <c r="D269" s="135"/>
      <c r="E269" s="135"/>
      <c r="F269" s="360"/>
      <c r="H269" s="139">
        <v>2004</v>
      </c>
      <c r="I269" s="139">
        <v>2004</v>
      </c>
      <c r="K269" s="139">
        <v>2007</v>
      </c>
      <c r="L269" s="139">
        <v>2007</v>
      </c>
    </row>
    <row r="270" spans="1:12" ht="12.75" customHeight="1">
      <c r="A270" s="142"/>
      <c r="B270" s="136">
        <v>2004</v>
      </c>
      <c r="C270" s="136">
        <v>2005</v>
      </c>
      <c r="D270" s="361">
        <v>2006</v>
      </c>
      <c r="E270" s="361">
        <v>2007</v>
      </c>
      <c r="F270" s="361">
        <v>2008</v>
      </c>
      <c r="G270" s="197"/>
      <c r="H270" s="136" t="s">
        <v>354</v>
      </c>
      <c r="I270" s="136" t="s">
        <v>354</v>
      </c>
      <c r="K270" s="136" t="s">
        <v>354</v>
      </c>
      <c r="L270" s="136" t="s">
        <v>354</v>
      </c>
    </row>
    <row r="271" spans="1:12" ht="12.75" customHeight="1">
      <c r="A271" s="223" t="s">
        <v>16</v>
      </c>
      <c r="B271" s="10">
        <v>15</v>
      </c>
      <c r="C271" s="13">
        <v>17</v>
      </c>
      <c r="D271" s="10">
        <v>6</v>
      </c>
      <c r="E271" s="10">
        <v>17</v>
      </c>
      <c r="F271" s="10">
        <v>18</v>
      </c>
      <c r="G271" s="5"/>
      <c r="H271" s="128">
        <f>(F271-B271)</f>
        <v>3</v>
      </c>
      <c r="I271" s="57">
        <f>(F271-B271)/B271</f>
        <v>0.2</v>
      </c>
      <c r="K271" s="128">
        <f aca="true" t="shared" si="38" ref="K271:K281">(F271-E271)</f>
        <v>1</v>
      </c>
      <c r="L271" s="57">
        <f aca="true" t="shared" si="39" ref="L271:L281">(F271-E271)/E271</f>
        <v>0.058823529411764705</v>
      </c>
    </row>
    <row r="272" spans="1:12" s="74" customFormat="1" ht="13.5">
      <c r="A272" s="224" t="s">
        <v>17</v>
      </c>
      <c r="B272" s="10">
        <v>879</v>
      </c>
      <c r="C272" s="13">
        <v>822</v>
      </c>
      <c r="D272" s="10">
        <v>309</v>
      </c>
      <c r="E272" s="10">
        <v>480</v>
      </c>
      <c r="F272" s="10">
        <v>671</v>
      </c>
      <c r="G272" s="5"/>
      <c r="H272" s="348">
        <f aca="true" t="shared" si="40" ref="H272:H281">(F272-B272)</f>
        <v>-208</v>
      </c>
      <c r="I272" s="349">
        <f aca="true" t="shared" si="41" ref="I272:I281">(F272-B272)/B272</f>
        <v>-0.2366325369738339</v>
      </c>
      <c r="K272" s="128">
        <f t="shared" si="38"/>
        <v>191</v>
      </c>
      <c r="L272" s="57">
        <f t="shared" si="39"/>
        <v>0.39791666666666664</v>
      </c>
    </row>
    <row r="273" spans="1:12" ht="12.75" customHeight="1">
      <c r="A273" s="224" t="s">
        <v>18</v>
      </c>
      <c r="B273" s="10">
        <v>2178</v>
      </c>
      <c r="C273" s="13">
        <v>2183</v>
      </c>
      <c r="D273" s="10">
        <v>1078</v>
      </c>
      <c r="E273" s="10">
        <v>1441</v>
      </c>
      <c r="F273" s="10">
        <v>1683</v>
      </c>
      <c r="G273" s="5"/>
      <c r="H273" s="348">
        <f t="shared" si="40"/>
        <v>-495</v>
      </c>
      <c r="I273" s="349">
        <f t="shared" si="41"/>
        <v>-0.22727272727272727</v>
      </c>
      <c r="K273" s="128">
        <f t="shared" si="38"/>
        <v>242</v>
      </c>
      <c r="L273" s="57">
        <f t="shared" si="39"/>
        <v>0.16793893129770993</v>
      </c>
    </row>
    <row r="274" spans="1:12" ht="12.75" customHeight="1">
      <c r="A274" s="224" t="s">
        <v>19</v>
      </c>
      <c r="B274" s="10">
        <v>2513</v>
      </c>
      <c r="C274" s="13">
        <v>2456</v>
      </c>
      <c r="D274" s="10">
        <v>1409</v>
      </c>
      <c r="E274" s="10">
        <v>1700</v>
      </c>
      <c r="F274" s="10">
        <v>2010</v>
      </c>
      <c r="G274" s="5"/>
      <c r="H274" s="59">
        <f t="shared" si="40"/>
        <v>-503</v>
      </c>
      <c r="I274" s="6">
        <f t="shared" si="41"/>
        <v>-0.2001591723040191</v>
      </c>
      <c r="K274" s="128">
        <f t="shared" si="38"/>
        <v>310</v>
      </c>
      <c r="L274" s="57">
        <f t="shared" si="39"/>
        <v>0.18235294117647058</v>
      </c>
    </row>
    <row r="275" spans="1:12" ht="12.75" customHeight="1">
      <c r="A275" s="224" t="s">
        <v>20</v>
      </c>
      <c r="B275" s="10">
        <v>2288</v>
      </c>
      <c r="C275" s="13">
        <v>2289</v>
      </c>
      <c r="D275" s="10">
        <v>1180</v>
      </c>
      <c r="E275" s="10">
        <v>1370</v>
      </c>
      <c r="F275" s="10">
        <v>1627</v>
      </c>
      <c r="G275" s="5"/>
      <c r="H275" s="59">
        <f t="shared" si="40"/>
        <v>-661</v>
      </c>
      <c r="I275" s="6">
        <f t="shared" si="41"/>
        <v>-0.2888986013986014</v>
      </c>
      <c r="K275" s="128">
        <f t="shared" si="38"/>
        <v>257</v>
      </c>
      <c r="L275" s="57">
        <f t="shared" si="39"/>
        <v>0.18759124087591242</v>
      </c>
    </row>
    <row r="276" spans="1:12" ht="12.75" customHeight="1">
      <c r="A276" s="224" t="s">
        <v>21</v>
      </c>
      <c r="B276" s="10">
        <v>1286</v>
      </c>
      <c r="C276" s="13">
        <v>1300</v>
      </c>
      <c r="D276" s="10">
        <v>684</v>
      </c>
      <c r="E276" s="10">
        <v>686</v>
      </c>
      <c r="F276" s="10">
        <v>843</v>
      </c>
      <c r="G276" s="5"/>
      <c r="H276" s="59">
        <f t="shared" si="40"/>
        <v>-443</v>
      </c>
      <c r="I276" s="6">
        <f t="shared" si="41"/>
        <v>-0.34447900466562986</v>
      </c>
      <c r="K276" s="128">
        <f t="shared" si="38"/>
        <v>157</v>
      </c>
      <c r="L276" s="57">
        <f t="shared" si="39"/>
        <v>0.22886297376093295</v>
      </c>
    </row>
    <row r="277" spans="1:12" ht="12.75" customHeight="1">
      <c r="A277" s="224" t="s">
        <v>22</v>
      </c>
      <c r="B277" s="10">
        <v>802</v>
      </c>
      <c r="C277" s="13">
        <v>844</v>
      </c>
      <c r="D277" s="10">
        <v>481</v>
      </c>
      <c r="E277" s="10">
        <v>499</v>
      </c>
      <c r="F277" s="10">
        <v>552</v>
      </c>
      <c r="G277" s="5"/>
      <c r="H277" s="59">
        <f t="shared" si="40"/>
        <v>-250</v>
      </c>
      <c r="I277" s="6">
        <f t="shared" si="41"/>
        <v>-0.3117206982543641</v>
      </c>
      <c r="K277" s="128">
        <f t="shared" si="38"/>
        <v>53</v>
      </c>
      <c r="L277" s="57">
        <f t="shared" si="39"/>
        <v>0.1062124248496994</v>
      </c>
    </row>
    <row r="278" spans="1:12" ht="12.75" customHeight="1">
      <c r="A278" s="224" t="s">
        <v>23</v>
      </c>
      <c r="B278" s="10">
        <v>942</v>
      </c>
      <c r="C278" s="13">
        <v>1031</v>
      </c>
      <c r="D278" s="10">
        <v>532</v>
      </c>
      <c r="E278" s="10">
        <v>601</v>
      </c>
      <c r="F278" s="10">
        <v>606</v>
      </c>
      <c r="G278" s="5"/>
      <c r="H278" s="59">
        <f t="shared" si="40"/>
        <v>-336</v>
      </c>
      <c r="I278" s="6">
        <f t="shared" si="41"/>
        <v>-0.35668789808917195</v>
      </c>
      <c r="K278" s="128">
        <f t="shared" si="38"/>
        <v>5</v>
      </c>
      <c r="L278" s="57">
        <f t="shared" si="39"/>
        <v>0.008319467554076539</v>
      </c>
    </row>
    <row r="279" spans="1:12" ht="12.75" customHeight="1">
      <c r="A279" s="224" t="s">
        <v>24</v>
      </c>
      <c r="B279" s="10">
        <v>346</v>
      </c>
      <c r="C279" s="13">
        <v>439</v>
      </c>
      <c r="D279" s="10">
        <v>229</v>
      </c>
      <c r="E279" s="10">
        <v>249</v>
      </c>
      <c r="F279" s="10">
        <v>303</v>
      </c>
      <c r="G279" s="5"/>
      <c r="H279" s="59">
        <f t="shared" si="40"/>
        <v>-43</v>
      </c>
      <c r="I279" s="6">
        <f t="shared" si="41"/>
        <v>-0.12427745664739884</v>
      </c>
      <c r="K279" s="128">
        <f t="shared" si="38"/>
        <v>54</v>
      </c>
      <c r="L279" s="57">
        <f t="shared" si="39"/>
        <v>0.21686746987951808</v>
      </c>
    </row>
    <row r="280" spans="1:12" ht="12.75" customHeight="1">
      <c r="A280" s="224" t="s">
        <v>25</v>
      </c>
      <c r="B280" s="10">
        <v>58</v>
      </c>
      <c r="C280" s="13">
        <v>60</v>
      </c>
      <c r="D280" s="10">
        <v>19</v>
      </c>
      <c r="E280" s="10">
        <v>21</v>
      </c>
      <c r="F280" s="10">
        <v>28</v>
      </c>
      <c r="G280" s="5"/>
      <c r="H280" s="59">
        <f t="shared" si="40"/>
        <v>-30</v>
      </c>
      <c r="I280" s="6">
        <f t="shared" si="41"/>
        <v>-0.5172413793103449</v>
      </c>
      <c r="K280" s="128">
        <f t="shared" si="38"/>
        <v>7</v>
      </c>
      <c r="L280" s="57">
        <f t="shared" si="39"/>
        <v>0.3333333333333333</v>
      </c>
    </row>
    <row r="281" spans="1:12" ht="12.75" customHeight="1">
      <c r="A281" s="8" t="s">
        <v>5</v>
      </c>
      <c r="B281" s="210">
        <f>SUM(B271:B280)</f>
        <v>11307</v>
      </c>
      <c r="C281" s="210">
        <f>SUM(C271:C280)</f>
        <v>11441</v>
      </c>
      <c r="D281" s="210">
        <f>SUM(D271:D280)</f>
        <v>5927</v>
      </c>
      <c r="E281" s="210">
        <f>SUM(E271:E280)</f>
        <v>7064</v>
      </c>
      <c r="F281" s="210">
        <f>SUM(F271:F280)</f>
        <v>8341</v>
      </c>
      <c r="G281" s="212"/>
      <c r="H281" s="356">
        <f t="shared" si="40"/>
        <v>-2966</v>
      </c>
      <c r="I281" s="357">
        <f t="shared" si="41"/>
        <v>-0.2623153798531883</v>
      </c>
      <c r="K281" s="209">
        <f t="shared" si="38"/>
        <v>1277</v>
      </c>
      <c r="L281" s="206">
        <f t="shared" si="39"/>
        <v>0.1807757644394111</v>
      </c>
    </row>
    <row r="282" spans="1:12" ht="12.75" customHeight="1">
      <c r="A282" s="20"/>
      <c r="B282" s="234"/>
      <c r="C282" s="234"/>
      <c r="D282" s="234"/>
      <c r="E282" s="234"/>
      <c r="F282" s="234"/>
      <c r="G282" s="203"/>
      <c r="H282" s="272"/>
      <c r="I282" s="273"/>
      <c r="J282" s="27"/>
      <c r="K282" s="182"/>
      <c r="L282" s="183"/>
    </row>
    <row r="283" spans="1:12" ht="12.75" customHeight="1">
      <c r="A283" s="68"/>
      <c r="B283" s="37"/>
      <c r="C283" s="37"/>
      <c r="D283" s="37"/>
      <c r="E283" s="37"/>
      <c r="F283" s="37"/>
      <c r="G283" s="103"/>
      <c r="H283" s="100"/>
      <c r="I283" s="71"/>
      <c r="J283" s="27"/>
      <c r="K283" s="446"/>
      <c r="L283" s="446"/>
    </row>
    <row r="284" spans="1:12" ht="12.75" customHeight="1">
      <c r="A284" s="129" t="s">
        <v>7</v>
      </c>
      <c r="B284" s="135"/>
      <c r="C284" s="135"/>
      <c r="D284" s="135"/>
      <c r="E284" s="143"/>
      <c r="F284" s="371"/>
      <c r="G284" s="12"/>
      <c r="H284" s="139"/>
      <c r="I284" s="139"/>
      <c r="K284" s="136"/>
      <c r="L284" s="136"/>
    </row>
    <row r="285" spans="1:12" ht="12.75" customHeight="1">
      <c r="A285" s="223" t="s">
        <v>16</v>
      </c>
      <c r="B285" s="10">
        <v>11</v>
      </c>
      <c r="C285" s="13">
        <v>5</v>
      </c>
      <c r="D285" s="10">
        <v>4</v>
      </c>
      <c r="E285" s="10">
        <v>18</v>
      </c>
      <c r="F285" s="10">
        <v>7</v>
      </c>
      <c r="G285" s="5"/>
      <c r="H285" s="59">
        <f aca="true" t="shared" si="42" ref="H285:H295">(F285-B285)</f>
        <v>-4</v>
      </c>
      <c r="I285" s="6">
        <f aca="true" t="shared" si="43" ref="I285:I295">(F285-B285)/B285</f>
        <v>-0.36363636363636365</v>
      </c>
      <c r="K285" s="348">
        <f aca="true" t="shared" si="44" ref="K285:K295">(F285-E285)</f>
        <v>-11</v>
      </c>
      <c r="L285" s="349">
        <f aca="true" t="shared" si="45" ref="L285:L295">(F285-E285)/E285</f>
        <v>-0.6111111111111112</v>
      </c>
    </row>
    <row r="286" spans="1:12" ht="12.75" customHeight="1">
      <c r="A286" s="224" t="s">
        <v>17</v>
      </c>
      <c r="B286" s="10">
        <v>290</v>
      </c>
      <c r="C286" s="13">
        <v>197</v>
      </c>
      <c r="D286" s="10">
        <v>218</v>
      </c>
      <c r="E286" s="10">
        <v>250</v>
      </c>
      <c r="F286" s="10">
        <v>260</v>
      </c>
      <c r="G286" s="5"/>
      <c r="H286" s="59">
        <f t="shared" si="42"/>
        <v>-30</v>
      </c>
      <c r="I286" s="6">
        <f t="shared" si="43"/>
        <v>-0.10344827586206896</v>
      </c>
      <c r="K286" s="128">
        <f t="shared" si="44"/>
        <v>10</v>
      </c>
      <c r="L286" s="57">
        <f t="shared" si="45"/>
        <v>0.04</v>
      </c>
    </row>
    <row r="287" spans="1:12" ht="12.75" customHeight="1">
      <c r="A287" s="224" t="s">
        <v>18</v>
      </c>
      <c r="B287" s="10">
        <v>587</v>
      </c>
      <c r="C287" s="13">
        <v>565</v>
      </c>
      <c r="D287" s="10">
        <v>493</v>
      </c>
      <c r="E287" s="10">
        <v>544</v>
      </c>
      <c r="F287" s="10">
        <v>606</v>
      </c>
      <c r="G287" s="5"/>
      <c r="H287" s="58">
        <f t="shared" si="42"/>
        <v>19</v>
      </c>
      <c r="I287" s="7">
        <f t="shared" si="43"/>
        <v>0.03236797274275979</v>
      </c>
      <c r="K287" s="128">
        <f t="shared" si="44"/>
        <v>62</v>
      </c>
      <c r="L287" s="57">
        <f t="shared" si="45"/>
        <v>0.11397058823529412</v>
      </c>
    </row>
    <row r="288" spans="1:12" ht="12.75" customHeight="1">
      <c r="A288" s="224" t="s">
        <v>19</v>
      </c>
      <c r="B288" s="10">
        <v>619</v>
      </c>
      <c r="C288" s="13">
        <v>612</v>
      </c>
      <c r="D288" s="10">
        <v>485</v>
      </c>
      <c r="E288" s="10">
        <v>544</v>
      </c>
      <c r="F288" s="10">
        <v>504</v>
      </c>
      <c r="G288" s="5"/>
      <c r="H288" s="59">
        <f t="shared" si="42"/>
        <v>-115</v>
      </c>
      <c r="I288" s="6">
        <f t="shared" si="43"/>
        <v>-0.18578352180936994</v>
      </c>
      <c r="K288" s="348">
        <f t="shared" si="44"/>
        <v>-40</v>
      </c>
      <c r="L288" s="349">
        <f t="shared" si="45"/>
        <v>-0.07352941176470588</v>
      </c>
    </row>
    <row r="289" spans="1:12" ht="12.75" customHeight="1">
      <c r="A289" s="224" t="s">
        <v>20</v>
      </c>
      <c r="B289" s="10">
        <v>535</v>
      </c>
      <c r="C289" s="13">
        <v>533</v>
      </c>
      <c r="D289" s="10">
        <v>416</v>
      </c>
      <c r="E289" s="10">
        <v>493</v>
      </c>
      <c r="F289" s="10">
        <v>454</v>
      </c>
      <c r="G289" s="5"/>
      <c r="H289" s="59">
        <f t="shared" si="42"/>
        <v>-81</v>
      </c>
      <c r="I289" s="6">
        <f t="shared" si="43"/>
        <v>-0.15140186915887852</v>
      </c>
      <c r="K289" s="348">
        <f t="shared" si="44"/>
        <v>-39</v>
      </c>
      <c r="L289" s="349">
        <f t="shared" si="45"/>
        <v>-0.07910750507099391</v>
      </c>
    </row>
    <row r="290" spans="1:12" ht="12.75" customHeight="1">
      <c r="A290" s="224" t="s">
        <v>21</v>
      </c>
      <c r="B290" s="10">
        <v>335</v>
      </c>
      <c r="C290" s="13">
        <v>391</v>
      </c>
      <c r="D290" s="10">
        <v>224</v>
      </c>
      <c r="E290" s="10">
        <v>252</v>
      </c>
      <c r="F290" s="10">
        <v>246</v>
      </c>
      <c r="G290" s="5"/>
      <c r="H290" s="59">
        <f t="shared" si="42"/>
        <v>-89</v>
      </c>
      <c r="I290" s="6">
        <f t="shared" si="43"/>
        <v>-0.2656716417910448</v>
      </c>
      <c r="K290" s="348">
        <f t="shared" si="44"/>
        <v>-6</v>
      </c>
      <c r="L290" s="349">
        <f t="shared" si="45"/>
        <v>-0.023809523809523808</v>
      </c>
    </row>
    <row r="291" spans="1:12" ht="12.75" customHeight="1">
      <c r="A291" s="224" t="s">
        <v>22</v>
      </c>
      <c r="B291" s="10">
        <v>254</v>
      </c>
      <c r="C291" s="13">
        <v>255</v>
      </c>
      <c r="D291" s="10">
        <v>184</v>
      </c>
      <c r="E291" s="10">
        <v>177</v>
      </c>
      <c r="F291" s="10">
        <v>187</v>
      </c>
      <c r="G291" s="5"/>
      <c r="H291" s="59">
        <f t="shared" si="42"/>
        <v>-67</v>
      </c>
      <c r="I291" s="6">
        <f t="shared" si="43"/>
        <v>-0.2637795275590551</v>
      </c>
      <c r="K291" s="128">
        <f t="shared" si="44"/>
        <v>10</v>
      </c>
      <c r="L291" s="57">
        <f t="shared" si="45"/>
        <v>0.05649717514124294</v>
      </c>
    </row>
    <row r="292" spans="1:12" ht="12.75" customHeight="1">
      <c r="A292" s="224" t="s">
        <v>23</v>
      </c>
      <c r="B292" s="10">
        <v>278</v>
      </c>
      <c r="C292" s="13">
        <v>292</v>
      </c>
      <c r="D292" s="10">
        <v>243</v>
      </c>
      <c r="E292" s="10">
        <v>246</v>
      </c>
      <c r="F292" s="10">
        <v>189</v>
      </c>
      <c r="G292" s="5"/>
      <c r="H292" s="59">
        <f t="shared" si="42"/>
        <v>-89</v>
      </c>
      <c r="I292" s="6">
        <f t="shared" si="43"/>
        <v>-0.32014388489208634</v>
      </c>
      <c r="K292" s="348">
        <f t="shared" si="44"/>
        <v>-57</v>
      </c>
      <c r="L292" s="349">
        <f t="shared" si="45"/>
        <v>-0.23170731707317074</v>
      </c>
    </row>
    <row r="293" spans="1:12" ht="12.75" customHeight="1">
      <c r="A293" s="224" t="s">
        <v>24</v>
      </c>
      <c r="B293" s="10">
        <v>98</v>
      </c>
      <c r="C293" s="13">
        <v>139</v>
      </c>
      <c r="D293" s="10">
        <v>80</v>
      </c>
      <c r="E293" s="10">
        <v>111</v>
      </c>
      <c r="F293" s="10">
        <v>100</v>
      </c>
      <c r="G293" s="5"/>
      <c r="H293" s="58">
        <f t="shared" si="42"/>
        <v>2</v>
      </c>
      <c r="I293" s="7">
        <f t="shared" si="43"/>
        <v>0.02040816326530612</v>
      </c>
      <c r="K293" s="348">
        <f t="shared" si="44"/>
        <v>-11</v>
      </c>
      <c r="L293" s="349">
        <f t="shared" si="45"/>
        <v>-0.0990990990990991</v>
      </c>
    </row>
    <row r="294" spans="1:12" ht="12.75" customHeight="1">
      <c r="A294" s="224" t="s">
        <v>25</v>
      </c>
      <c r="B294" s="10">
        <v>24</v>
      </c>
      <c r="C294" s="13">
        <v>22</v>
      </c>
      <c r="D294" s="10">
        <v>22</v>
      </c>
      <c r="E294" s="10">
        <v>21</v>
      </c>
      <c r="F294" s="10">
        <v>24</v>
      </c>
      <c r="G294" s="5"/>
      <c r="H294" s="58">
        <f t="shared" si="42"/>
        <v>0</v>
      </c>
      <c r="I294" s="7">
        <f t="shared" si="43"/>
        <v>0</v>
      </c>
      <c r="K294" s="128">
        <f t="shared" si="44"/>
        <v>3</v>
      </c>
      <c r="L294" s="57">
        <f t="shared" si="45"/>
        <v>0.14285714285714285</v>
      </c>
    </row>
    <row r="295" spans="1:12" ht="12.75" customHeight="1">
      <c r="A295" s="225" t="s">
        <v>5</v>
      </c>
      <c r="B295" s="210">
        <f>SUM(B285:B294)</f>
        <v>3031</v>
      </c>
      <c r="C295" s="210">
        <f>SUM(C285:C294)</f>
        <v>3011</v>
      </c>
      <c r="D295" s="210">
        <f>SUM(D285:D294)</f>
        <v>2369</v>
      </c>
      <c r="E295" s="210">
        <f>SUM(E285:E294)</f>
        <v>2656</v>
      </c>
      <c r="F295" s="301">
        <f>SUM(F285:F294)</f>
        <v>2577</v>
      </c>
      <c r="G295" s="203"/>
      <c r="H295" s="413">
        <f t="shared" si="42"/>
        <v>-454</v>
      </c>
      <c r="I295" s="414">
        <f t="shared" si="43"/>
        <v>-0.14978554932365556</v>
      </c>
      <c r="K295" s="356">
        <f t="shared" si="44"/>
        <v>-79</v>
      </c>
      <c r="L295" s="357">
        <f t="shared" si="45"/>
        <v>-0.029743975903614456</v>
      </c>
    </row>
    <row r="296" spans="1:12" ht="12.75" customHeight="1">
      <c r="A296" s="232"/>
      <c r="B296" s="264"/>
      <c r="C296" s="264"/>
      <c r="D296" s="264"/>
      <c r="E296" s="264"/>
      <c r="F296" s="264"/>
      <c r="G296" s="203"/>
      <c r="H296" s="440"/>
      <c r="I296" s="441"/>
      <c r="J296" s="27"/>
      <c r="K296" s="182"/>
      <c r="L296" s="183"/>
    </row>
    <row r="297" spans="1:12" ht="12.75" customHeight="1">
      <c r="A297" s="442"/>
      <c r="B297" s="443"/>
      <c r="C297" s="443"/>
      <c r="D297" s="443"/>
      <c r="E297" s="443"/>
      <c r="F297" s="443"/>
      <c r="G297" s="103"/>
      <c r="H297" s="444"/>
      <c r="I297" s="445"/>
      <c r="J297" s="446"/>
      <c r="K297" s="446"/>
      <c r="L297" s="446"/>
    </row>
    <row r="298" spans="1:12" ht="12.75" customHeight="1">
      <c r="A298" s="302" t="s">
        <v>8</v>
      </c>
      <c r="B298" s="303"/>
      <c r="C298" s="303"/>
      <c r="D298" s="303"/>
      <c r="E298" s="303"/>
      <c r="F298" s="372"/>
      <c r="G298" s="19"/>
      <c r="H298" s="304"/>
      <c r="I298" s="304"/>
      <c r="K298" s="136"/>
      <c r="L298" s="136"/>
    </row>
    <row r="299" spans="1:12" ht="12.75" customHeight="1">
      <c r="A299" s="223" t="s">
        <v>16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5"/>
      <c r="H299" s="58">
        <f aca="true" t="shared" si="46" ref="H299:H309">(F299-B299)</f>
        <v>0</v>
      </c>
      <c r="I299" s="7">
        <v>0</v>
      </c>
      <c r="K299" s="128">
        <f aca="true" t="shared" si="47" ref="K299:K309">(F299-E299)</f>
        <v>0</v>
      </c>
      <c r="L299" s="57">
        <v>0</v>
      </c>
    </row>
    <row r="300" spans="1:12" s="74" customFormat="1" ht="13.5">
      <c r="A300" s="224" t="s">
        <v>17</v>
      </c>
      <c r="B300" s="10">
        <v>2</v>
      </c>
      <c r="C300" s="10">
        <v>0</v>
      </c>
      <c r="D300" s="10">
        <v>0</v>
      </c>
      <c r="E300" s="10">
        <v>0</v>
      </c>
      <c r="F300" s="10">
        <v>0</v>
      </c>
      <c r="G300" s="5"/>
      <c r="H300" s="59">
        <f t="shared" si="46"/>
        <v>-2</v>
      </c>
      <c r="I300" s="6">
        <f aca="true" t="shared" si="48" ref="I300:I309">(F300-B300)/B300</f>
        <v>-1</v>
      </c>
      <c r="K300" s="128">
        <f t="shared" si="47"/>
        <v>0</v>
      </c>
      <c r="L300" s="57">
        <v>0</v>
      </c>
    </row>
    <row r="301" spans="1:12" ht="12.75" customHeight="1">
      <c r="A301" s="224" t="s">
        <v>18</v>
      </c>
      <c r="B301" s="10">
        <v>39</v>
      </c>
      <c r="C301" s="13">
        <v>17</v>
      </c>
      <c r="D301" s="10">
        <v>7</v>
      </c>
      <c r="E301" s="10">
        <v>8</v>
      </c>
      <c r="F301" s="10">
        <v>13</v>
      </c>
      <c r="G301" s="5"/>
      <c r="H301" s="59">
        <f t="shared" si="46"/>
        <v>-26</v>
      </c>
      <c r="I301" s="6">
        <f t="shared" si="48"/>
        <v>-0.6666666666666666</v>
      </c>
      <c r="K301" s="128">
        <f t="shared" si="47"/>
        <v>5</v>
      </c>
      <c r="L301" s="57">
        <f aca="true" t="shared" si="49" ref="L301:L309">(F301-E301)/E301</f>
        <v>0.625</v>
      </c>
    </row>
    <row r="302" spans="1:12" ht="12.75" customHeight="1">
      <c r="A302" s="224" t="s">
        <v>19</v>
      </c>
      <c r="B302" s="10">
        <v>148</v>
      </c>
      <c r="C302" s="13">
        <v>181</v>
      </c>
      <c r="D302" s="10">
        <v>115</v>
      </c>
      <c r="E302" s="10">
        <v>155</v>
      </c>
      <c r="F302" s="10">
        <v>162</v>
      </c>
      <c r="G302" s="5"/>
      <c r="H302" s="58">
        <f t="shared" si="46"/>
        <v>14</v>
      </c>
      <c r="I302" s="7">
        <f t="shared" si="48"/>
        <v>0.0945945945945946</v>
      </c>
      <c r="K302" s="128">
        <f t="shared" si="47"/>
        <v>7</v>
      </c>
      <c r="L302" s="57">
        <f t="shared" si="49"/>
        <v>0.04516129032258064</v>
      </c>
    </row>
    <row r="303" spans="1:12" ht="12.75" customHeight="1">
      <c r="A303" s="224" t="s">
        <v>20</v>
      </c>
      <c r="B303" s="10">
        <v>227</v>
      </c>
      <c r="C303" s="13">
        <v>256</v>
      </c>
      <c r="D303" s="10">
        <v>193</v>
      </c>
      <c r="E303" s="10">
        <v>214</v>
      </c>
      <c r="F303" s="10">
        <v>224</v>
      </c>
      <c r="G303" s="5"/>
      <c r="H303" s="59">
        <f t="shared" si="46"/>
        <v>-3</v>
      </c>
      <c r="I303" s="6">
        <f t="shared" si="48"/>
        <v>-0.013215859030837005</v>
      </c>
      <c r="K303" s="128">
        <f t="shared" si="47"/>
        <v>10</v>
      </c>
      <c r="L303" s="57">
        <f t="shared" si="49"/>
        <v>0.04672897196261682</v>
      </c>
    </row>
    <row r="304" spans="1:12" ht="12.75" customHeight="1">
      <c r="A304" s="224" t="s">
        <v>21</v>
      </c>
      <c r="B304" s="10">
        <v>171</v>
      </c>
      <c r="C304" s="13">
        <v>183</v>
      </c>
      <c r="D304" s="10">
        <v>138</v>
      </c>
      <c r="E304" s="10">
        <v>156</v>
      </c>
      <c r="F304" s="10">
        <v>144</v>
      </c>
      <c r="G304" s="5"/>
      <c r="H304" s="59">
        <f t="shared" si="46"/>
        <v>-27</v>
      </c>
      <c r="I304" s="6">
        <f t="shared" si="48"/>
        <v>-0.15789473684210525</v>
      </c>
      <c r="K304" s="348">
        <f t="shared" si="47"/>
        <v>-12</v>
      </c>
      <c r="L304" s="349">
        <f t="shared" si="49"/>
        <v>-0.07692307692307693</v>
      </c>
    </row>
    <row r="305" spans="1:12" ht="12.75" customHeight="1">
      <c r="A305" s="224" t="s">
        <v>22</v>
      </c>
      <c r="B305" s="10">
        <v>96</v>
      </c>
      <c r="C305" s="13">
        <v>109</v>
      </c>
      <c r="D305" s="10">
        <v>106</v>
      </c>
      <c r="E305" s="10">
        <v>138</v>
      </c>
      <c r="F305" s="10">
        <v>108</v>
      </c>
      <c r="G305" s="5"/>
      <c r="H305" s="58">
        <f t="shared" si="46"/>
        <v>12</v>
      </c>
      <c r="I305" s="7">
        <f t="shared" si="48"/>
        <v>0.125</v>
      </c>
      <c r="K305" s="348">
        <f t="shared" si="47"/>
        <v>-30</v>
      </c>
      <c r="L305" s="349">
        <f t="shared" si="49"/>
        <v>-0.21739130434782608</v>
      </c>
    </row>
    <row r="306" spans="1:12" ht="12.75" customHeight="1">
      <c r="A306" s="224" t="s">
        <v>23</v>
      </c>
      <c r="B306" s="10">
        <v>82</v>
      </c>
      <c r="C306" s="13">
        <v>104</v>
      </c>
      <c r="D306" s="10">
        <v>83</v>
      </c>
      <c r="E306" s="10">
        <v>101</v>
      </c>
      <c r="F306" s="10">
        <v>90</v>
      </c>
      <c r="G306" s="5"/>
      <c r="H306" s="58">
        <f t="shared" si="46"/>
        <v>8</v>
      </c>
      <c r="I306" s="7">
        <f t="shared" si="48"/>
        <v>0.0975609756097561</v>
      </c>
      <c r="K306" s="348">
        <f t="shared" si="47"/>
        <v>-11</v>
      </c>
      <c r="L306" s="349">
        <f t="shared" si="49"/>
        <v>-0.10891089108910891</v>
      </c>
    </row>
    <row r="307" spans="1:12" ht="12.75" customHeight="1">
      <c r="A307" s="224" t="s">
        <v>24</v>
      </c>
      <c r="B307" s="10">
        <v>23</v>
      </c>
      <c r="C307" s="13">
        <v>20</v>
      </c>
      <c r="D307" s="10">
        <v>16</v>
      </c>
      <c r="E307" s="13">
        <v>16</v>
      </c>
      <c r="F307" s="13">
        <v>15</v>
      </c>
      <c r="G307" s="5"/>
      <c r="H307" s="59">
        <f t="shared" si="46"/>
        <v>-8</v>
      </c>
      <c r="I307" s="6">
        <f t="shared" si="48"/>
        <v>-0.34782608695652173</v>
      </c>
      <c r="K307" s="348">
        <f t="shared" si="47"/>
        <v>-1</v>
      </c>
      <c r="L307" s="349">
        <f t="shared" si="49"/>
        <v>-0.0625</v>
      </c>
    </row>
    <row r="308" spans="1:12" ht="12.75" customHeight="1">
      <c r="A308" s="224" t="s">
        <v>25</v>
      </c>
      <c r="B308" s="10">
        <v>0</v>
      </c>
      <c r="C308" s="10">
        <v>0</v>
      </c>
      <c r="D308" s="10">
        <v>0</v>
      </c>
      <c r="E308" s="10">
        <v>0</v>
      </c>
      <c r="F308" s="10">
        <v>0</v>
      </c>
      <c r="G308" s="5"/>
      <c r="H308" s="58">
        <f t="shared" si="46"/>
        <v>0</v>
      </c>
      <c r="I308" s="7">
        <v>0</v>
      </c>
      <c r="K308" s="128">
        <f t="shared" si="47"/>
        <v>0</v>
      </c>
      <c r="L308" s="57">
        <v>0</v>
      </c>
    </row>
    <row r="309" spans="1:12" ht="12.75" customHeight="1">
      <c r="A309" s="8" t="s">
        <v>5</v>
      </c>
      <c r="B309" s="210">
        <f>SUM(B299:B308)</f>
        <v>788</v>
      </c>
      <c r="C309" s="210">
        <f>SUM(C299:C308)</f>
        <v>870</v>
      </c>
      <c r="D309" s="210">
        <f>SUM(D299:D308)</f>
        <v>658</v>
      </c>
      <c r="E309" s="210">
        <f>SUM(E299:E308)</f>
        <v>788</v>
      </c>
      <c r="F309" s="210">
        <f>SUM(F299:F308)</f>
        <v>756</v>
      </c>
      <c r="G309" s="212"/>
      <c r="H309" s="356">
        <f t="shared" si="46"/>
        <v>-32</v>
      </c>
      <c r="I309" s="357">
        <f t="shared" si="48"/>
        <v>-0.04060913705583756</v>
      </c>
      <c r="K309" s="350">
        <f t="shared" si="47"/>
        <v>-32</v>
      </c>
      <c r="L309" s="351">
        <f t="shared" si="49"/>
        <v>-0.04060913705583756</v>
      </c>
    </row>
    <row r="310" spans="1:12" ht="12.75" customHeight="1">
      <c r="A310" s="225"/>
      <c r="B310" s="264"/>
      <c r="C310" s="264"/>
      <c r="D310" s="264"/>
      <c r="E310" s="264"/>
      <c r="F310" s="264"/>
      <c r="G310" s="203"/>
      <c r="H310" s="297"/>
      <c r="I310" s="298"/>
      <c r="J310" s="27"/>
      <c r="K310" s="182"/>
      <c r="L310" s="271"/>
    </row>
    <row r="311" spans="1:12" ht="12.75" customHeight="1">
      <c r="A311" s="3"/>
      <c r="B311" s="266"/>
      <c r="C311" s="266"/>
      <c r="D311" s="266"/>
      <c r="E311" s="266"/>
      <c r="F311" s="266"/>
      <c r="G311" s="203"/>
      <c r="H311" s="182"/>
      <c r="I311" s="183"/>
      <c r="J311" s="27"/>
      <c r="K311" s="268"/>
      <c r="L311" s="274"/>
    </row>
    <row r="312" spans="1:12" ht="12.75" customHeight="1">
      <c r="A312" s="134" t="s">
        <v>208</v>
      </c>
      <c r="B312" s="135"/>
      <c r="C312" s="135"/>
      <c r="D312" s="135"/>
      <c r="E312" s="143"/>
      <c r="F312" s="368"/>
      <c r="G312" s="12"/>
      <c r="H312" s="139"/>
      <c r="I312" s="139"/>
      <c r="K312" s="136"/>
      <c r="L312" s="136"/>
    </row>
    <row r="313" spans="1:12" ht="12.75" customHeight="1">
      <c r="A313" s="223" t="s">
        <v>16</v>
      </c>
      <c r="B313" s="15">
        <v>2</v>
      </c>
      <c r="C313" s="13">
        <v>2</v>
      </c>
      <c r="D313" s="10">
        <v>0</v>
      </c>
      <c r="E313" s="10">
        <v>0</v>
      </c>
      <c r="F313" s="10">
        <v>3</v>
      </c>
      <c r="G313" s="5"/>
      <c r="H313" s="58">
        <f aca="true" t="shared" si="50" ref="H313:H323">(F313-B313)</f>
        <v>1</v>
      </c>
      <c r="I313" s="7">
        <f aca="true" t="shared" si="51" ref="I313:I323">(F313-B313)/B313</f>
        <v>0.5</v>
      </c>
      <c r="K313" s="128">
        <f aca="true" t="shared" si="52" ref="K313:K323">(F313-E313)</f>
        <v>3</v>
      </c>
      <c r="L313" s="57">
        <v>0</v>
      </c>
    </row>
    <row r="314" spans="1:12" ht="12.75" customHeight="1">
      <c r="A314" s="224" t="s">
        <v>17</v>
      </c>
      <c r="B314" s="15">
        <v>91</v>
      </c>
      <c r="C314" s="13">
        <v>100</v>
      </c>
      <c r="D314" s="10">
        <v>92</v>
      </c>
      <c r="E314" s="10">
        <v>108</v>
      </c>
      <c r="F314" s="10">
        <v>132</v>
      </c>
      <c r="G314" s="5"/>
      <c r="H314" s="58">
        <f t="shared" si="50"/>
        <v>41</v>
      </c>
      <c r="I314" s="7">
        <f t="shared" si="51"/>
        <v>0.45054945054945056</v>
      </c>
      <c r="K314" s="128">
        <f t="shared" si="52"/>
        <v>24</v>
      </c>
      <c r="L314" s="57">
        <f aca="true" t="shared" si="53" ref="L314:L323">(F314-E314)/E314</f>
        <v>0.2222222222222222</v>
      </c>
    </row>
    <row r="315" spans="1:12" ht="12.75" customHeight="1">
      <c r="A315" s="224" t="s">
        <v>18</v>
      </c>
      <c r="B315" s="15">
        <v>262</v>
      </c>
      <c r="C315" s="13">
        <v>302</v>
      </c>
      <c r="D315" s="10">
        <v>239</v>
      </c>
      <c r="E315" s="10">
        <v>349</v>
      </c>
      <c r="F315" s="10">
        <v>407</v>
      </c>
      <c r="G315" s="5"/>
      <c r="H315" s="58">
        <f t="shared" si="50"/>
        <v>145</v>
      </c>
      <c r="I315" s="7">
        <f t="shared" si="51"/>
        <v>0.5534351145038168</v>
      </c>
      <c r="K315" s="128">
        <f t="shared" si="52"/>
        <v>58</v>
      </c>
      <c r="L315" s="57">
        <f t="shared" si="53"/>
        <v>0.166189111747851</v>
      </c>
    </row>
    <row r="316" spans="1:12" ht="12.75" customHeight="1">
      <c r="A316" s="224" t="s">
        <v>19</v>
      </c>
      <c r="B316" s="15">
        <v>218</v>
      </c>
      <c r="C316" s="13">
        <v>258</v>
      </c>
      <c r="D316" s="10">
        <v>219</v>
      </c>
      <c r="E316" s="10">
        <v>251</v>
      </c>
      <c r="F316" s="10">
        <v>321</v>
      </c>
      <c r="G316" s="5"/>
      <c r="H316" s="58">
        <f t="shared" si="50"/>
        <v>103</v>
      </c>
      <c r="I316" s="7">
        <f t="shared" si="51"/>
        <v>0.4724770642201835</v>
      </c>
      <c r="K316" s="128">
        <f t="shared" si="52"/>
        <v>70</v>
      </c>
      <c r="L316" s="57">
        <f t="shared" si="53"/>
        <v>0.2788844621513944</v>
      </c>
    </row>
    <row r="317" spans="1:12" ht="12.75" customHeight="1">
      <c r="A317" s="224" t="s">
        <v>20</v>
      </c>
      <c r="B317" s="15">
        <v>206</v>
      </c>
      <c r="C317" s="13">
        <v>275</v>
      </c>
      <c r="D317" s="10">
        <v>189</v>
      </c>
      <c r="E317" s="10">
        <v>203</v>
      </c>
      <c r="F317" s="10">
        <v>241</v>
      </c>
      <c r="G317" s="5"/>
      <c r="H317" s="58">
        <f t="shared" si="50"/>
        <v>35</v>
      </c>
      <c r="I317" s="7">
        <f t="shared" si="51"/>
        <v>0.16990291262135923</v>
      </c>
      <c r="K317" s="128">
        <f t="shared" si="52"/>
        <v>38</v>
      </c>
      <c r="L317" s="57">
        <f t="shared" si="53"/>
        <v>0.18719211822660098</v>
      </c>
    </row>
    <row r="318" spans="1:12" ht="12.75" customHeight="1">
      <c r="A318" s="224" t="s">
        <v>21</v>
      </c>
      <c r="B318" s="15">
        <v>186</v>
      </c>
      <c r="C318" s="13">
        <v>162</v>
      </c>
      <c r="D318" s="10">
        <v>100</v>
      </c>
      <c r="E318" s="10">
        <v>127</v>
      </c>
      <c r="F318" s="10">
        <v>132</v>
      </c>
      <c r="G318" s="5"/>
      <c r="H318" s="59">
        <f t="shared" si="50"/>
        <v>-54</v>
      </c>
      <c r="I318" s="6">
        <f t="shared" si="51"/>
        <v>-0.2903225806451613</v>
      </c>
      <c r="K318" s="128">
        <f t="shared" si="52"/>
        <v>5</v>
      </c>
      <c r="L318" s="57">
        <f t="shared" si="53"/>
        <v>0.03937007874015748</v>
      </c>
    </row>
    <row r="319" spans="1:12" ht="12.75" customHeight="1">
      <c r="A319" s="224" t="s">
        <v>22</v>
      </c>
      <c r="B319" s="15">
        <v>135</v>
      </c>
      <c r="C319" s="13">
        <v>146</v>
      </c>
      <c r="D319" s="10">
        <v>86</v>
      </c>
      <c r="E319" s="10">
        <v>92</v>
      </c>
      <c r="F319" s="10">
        <v>108</v>
      </c>
      <c r="G319" s="5"/>
      <c r="H319" s="59">
        <f t="shared" si="50"/>
        <v>-27</v>
      </c>
      <c r="I319" s="6">
        <f t="shared" si="51"/>
        <v>-0.2</v>
      </c>
      <c r="K319" s="128">
        <f t="shared" si="52"/>
        <v>16</v>
      </c>
      <c r="L319" s="57">
        <f t="shared" si="53"/>
        <v>0.17391304347826086</v>
      </c>
    </row>
    <row r="320" spans="1:12" ht="12.75" customHeight="1">
      <c r="A320" s="224" t="s">
        <v>23</v>
      </c>
      <c r="B320" s="15">
        <v>181</v>
      </c>
      <c r="C320" s="13">
        <v>165</v>
      </c>
      <c r="D320" s="10">
        <v>102</v>
      </c>
      <c r="E320" s="10">
        <v>106</v>
      </c>
      <c r="F320" s="10">
        <v>110</v>
      </c>
      <c r="G320" s="5"/>
      <c r="H320" s="59">
        <f t="shared" si="50"/>
        <v>-71</v>
      </c>
      <c r="I320" s="6">
        <f t="shared" si="51"/>
        <v>-0.39226519337016574</v>
      </c>
      <c r="K320" s="128">
        <f t="shared" si="52"/>
        <v>4</v>
      </c>
      <c r="L320" s="57">
        <f t="shared" si="53"/>
        <v>0.03773584905660377</v>
      </c>
    </row>
    <row r="321" spans="1:12" ht="12.75" customHeight="1">
      <c r="A321" s="224" t="s">
        <v>24</v>
      </c>
      <c r="B321" s="15">
        <v>33</v>
      </c>
      <c r="C321" s="13">
        <v>52</v>
      </c>
      <c r="D321" s="10">
        <v>20</v>
      </c>
      <c r="E321" s="10">
        <v>35</v>
      </c>
      <c r="F321" s="10">
        <v>49</v>
      </c>
      <c r="G321" s="5"/>
      <c r="H321" s="58">
        <f t="shared" si="50"/>
        <v>16</v>
      </c>
      <c r="I321" s="7">
        <f t="shared" si="51"/>
        <v>0.48484848484848486</v>
      </c>
      <c r="K321" s="128">
        <f t="shared" si="52"/>
        <v>14</v>
      </c>
      <c r="L321" s="57">
        <f t="shared" si="53"/>
        <v>0.4</v>
      </c>
    </row>
    <row r="322" spans="1:12" ht="12.75" customHeight="1">
      <c r="A322" s="224" t="s">
        <v>25</v>
      </c>
      <c r="B322" s="15">
        <v>3</v>
      </c>
      <c r="C322" s="13">
        <v>3</v>
      </c>
      <c r="D322" s="10">
        <v>1</v>
      </c>
      <c r="E322" s="10">
        <v>1</v>
      </c>
      <c r="F322" s="10">
        <v>2</v>
      </c>
      <c r="G322" s="5"/>
      <c r="H322" s="59">
        <f t="shared" si="50"/>
        <v>-1</v>
      </c>
      <c r="I322" s="6">
        <f t="shared" si="51"/>
        <v>-0.3333333333333333</v>
      </c>
      <c r="K322" s="128">
        <f t="shared" si="52"/>
        <v>1</v>
      </c>
      <c r="L322" s="57">
        <f t="shared" si="53"/>
        <v>1</v>
      </c>
    </row>
    <row r="323" spans="1:12" ht="12.75" customHeight="1">
      <c r="A323" s="9" t="s">
        <v>5</v>
      </c>
      <c r="B323" s="43">
        <f>SUM(B313:B322)</f>
        <v>1317</v>
      </c>
      <c r="C323" s="43">
        <f>SUM(C313:C322)</f>
        <v>1465</v>
      </c>
      <c r="D323" s="43">
        <f>SUM(D313:D322)</f>
        <v>1048</v>
      </c>
      <c r="E323" s="43">
        <f>SUM(E313:E322)</f>
        <v>1272</v>
      </c>
      <c r="F323" s="210">
        <f>SUM(F313:F322)</f>
        <v>1505</v>
      </c>
      <c r="G323" s="204"/>
      <c r="H323" s="116">
        <f t="shared" si="50"/>
        <v>188</v>
      </c>
      <c r="I323" s="108">
        <f t="shared" si="51"/>
        <v>0.1427486712224753</v>
      </c>
      <c r="J323" s="121"/>
      <c r="K323" s="209">
        <f t="shared" si="52"/>
        <v>233</v>
      </c>
      <c r="L323" s="206">
        <f t="shared" si="53"/>
        <v>0.1831761006289308</v>
      </c>
    </row>
    <row r="324" spans="1:9" ht="12.75" customHeight="1">
      <c r="A324" s="68"/>
      <c r="B324" s="37"/>
      <c r="C324" s="37"/>
      <c r="D324" s="37"/>
      <c r="E324" s="37"/>
      <c r="F324" s="37"/>
      <c r="G324" s="21"/>
      <c r="H324" s="100"/>
      <c r="I324" s="71"/>
    </row>
    <row r="325" spans="1:9" ht="12.75" customHeight="1">
      <c r="A325" s="68"/>
      <c r="B325" s="37"/>
      <c r="C325" s="37"/>
      <c r="D325" s="37"/>
      <c r="E325" s="37"/>
      <c r="F325" s="37"/>
      <c r="G325" s="21"/>
      <c r="H325" s="100"/>
      <c r="I325" s="71"/>
    </row>
    <row r="326" spans="1:9" ht="12.75" customHeight="1">
      <c r="A326" s="68"/>
      <c r="B326" s="37"/>
      <c r="C326" s="37"/>
      <c r="D326" s="37"/>
      <c r="E326" s="37"/>
      <c r="F326" s="37"/>
      <c r="G326" s="21"/>
      <c r="H326" s="100"/>
      <c r="I326" s="71"/>
    </row>
    <row r="327" spans="1:9" ht="12.75" customHeight="1">
      <c r="A327" s="68"/>
      <c r="B327" s="37"/>
      <c r="C327" s="37"/>
      <c r="D327" s="37"/>
      <c r="E327" s="37"/>
      <c r="F327" s="37"/>
      <c r="G327" s="21"/>
      <c r="H327" s="100"/>
      <c r="I327" s="71"/>
    </row>
    <row r="328" spans="1:9" ht="12.75" customHeight="1">
      <c r="A328" s="68"/>
      <c r="B328" s="37"/>
      <c r="C328" s="37"/>
      <c r="D328" s="37"/>
      <c r="E328" s="37"/>
      <c r="F328" s="37"/>
      <c r="G328" s="21"/>
      <c r="H328" s="100"/>
      <c r="I328" s="71"/>
    </row>
    <row r="329" spans="1:9" ht="12.75" customHeight="1">
      <c r="A329" s="68"/>
      <c r="B329" s="37"/>
      <c r="C329" s="37"/>
      <c r="D329" s="37"/>
      <c r="E329" s="37"/>
      <c r="F329" s="37"/>
      <c r="G329" s="21"/>
      <c r="H329" s="100"/>
      <c r="I329" s="71"/>
    </row>
    <row r="330" spans="1:12" s="87" customFormat="1" ht="12.75" customHeight="1">
      <c r="A330" s="168">
        <v>39122</v>
      </c>
      <c r="B330" s="169"/>
      <c r="E330" s="170">
        <v>5</v>
      </c>
      <c r="F330" s="21"/>
      <c r="G330" s="169"/>
      <c r="H330" s="169"/>
      <c r="L330" s="170" t="s">
        <v>175</v>
      </c>
    </row>
    <row r="331" spans="1:12" ht="15">
      <c r="A331" s="575" t="s">
        <v>360</v>
      </c>
      <c r="B331" s="575"/>
      <c r="C331" s="575"/>
      <c r="D331" s="575"/>
      <c r="E331" s="575"/>
      <c r="F331" s="575"/>
      <c r="G331" s="575"/>
      <c r="H331" s="575"/>
      <c r="I331" s="575"/>
      <c r="J331" s="575"/>
      <c r="K331" s="575"/>
      <c r="L331" s="575"/>
    </row>
    <row r="332" spans="1:9" ht="15">
      <c r="A332" s="110"/>
      <c r="B332" s="111"/>
      <c r="C332" s="111"/>
      <c r="D332" s="111"/>
      <c r="E332" s="111"/>
      <c r="F332" s="369"/>
      <c r="G332" s="111"/>
      <c r="H332" s="111"/>
      <c r="I332" s="111"/>
    </row>
    <row r="333" spans="1:12" ht="12.75" customHeight="1">
      <c r="A333" s="146"/>
      <c r="B333" s="147"/>
      <c r="C333" s="147"/>
      <c r="D333" s="147"/>
      <c r="E333" s="147"/>
      <c r="F333" s="373"/>
      <c r="G333" s="1"/>
      <c r="H333" s="137" t="s">
        <v>169</v>
      </c>
      <c r="I333" s="137" t="s">
        <v>0</v>
      </c>
      <c r="K333" s="137" t="s">
        <v>169</v>
      </c>
      <c r="L333" s="137" t="s">
        <v>0</v>
      </c>
    </row>
    <row r="334" spans="1:12" ht="12.75" customHeight="1">
      <c r="A334" s="148" t="s">
        <v>1</v>
      </c>
      <c r="B334" s="149"/>
      <c r="C334" s="150"/>
      <c r="D334" s="149"/>
      <c r="E334" s="149"/>
      <c r="F334" s="374"/>
      <c r="H334" s="138" t="s">
        <v>2</v>
      </c>
      <c r="I334" s="138" t="s">
        <v>2</v>
      </c>
      <c r="K334" s="138" t="s">
        <v>2</v>
      </c>
      <c r="L334" s="138" t="s">
        <v>2</v>
      </c>
    </row>
    <row r="335" spans="1:12" ht="12.75" customHeight="1">
      <c r="A335" s="151"/>
      <c r="B335" s="152"/>
      <c r="C335" s="152"/>
      <c r="D335" s="152"/>
      <c r="E335" s="152"/>
      <c r="F335" s="375"/>
      <c r="H335" s="139">
        <v>2004</v>
      </c>
      <c r="I335" s="139">
        <v>2004</v>
      </c>
      <c r="K335" s="139">
        <v>2007</v>
      </c>
      <c r="L335" s="139">
        <v>2007</v>
      </c>
    </row>
    <row r="336" spans="1:12" ht="12.75" customHeight="1">
      <c r="A336" s="145"/>
      <c r="B336" s="136">
        <v>2004</v>
      </c>
      <c r="C336" s="136">
        <v>2005</v>
      </c>
      <c r="D336" s="361">
        <v>2006</v>
      </c>
      <c r="E336" s="361">
        <v>2007</v>
      </c>
      <c r="F336" s="361">
        <v>2008</v>
      </c>
      <c r="G336" s="197"/>
      <c r="H336" s="136" t="s">
        <v>354</v>
      </c>
      <c r="I336" s="136" t="s">
        <v>354</v>
      </c>
      <c r="K336" s="136" t="s">
        <v>354</v>
      </c>
      <c r="L336" s="136" t="s">
        <v>354</v>
      </c>
    </row>
    <row r="337" spans="1:12" ht="12.75" customHeight="1">
      <c r="A337" s="224" t="s">
        <v>307</v>
      </c>
      <c r="B337" s="4">
        <f aca="true" t="shared" si="54" ref="B337:F341">SUM(B403,B415,B427,B439)</f>
        <v>1648</v>
      </c>
      <c r="C337" s="4">
        <f t="shared" si="54"/>
        <v>1432</v>
      </c>
      <c r="D337" s="4">
        <f t="shared" si="54"/>
        <v>1536</v>
      </c>
      <c r="E337" s="4">
        <f t="shared" si="54"/>
        <v>1059</v>
      </c>
      <c r="F337" s="4">
        <f t="shared" si="54"/>
        <v>1098</v>
      </c>
      <c r="G337" s="5"/>
      <c r="H337" s="59">
        <f>(F337-B337)</f>
        <v>-550</v>
      </c>
      <c r="I337" s="6">
        <f>(F337-B337)/B337</f>
        <v>-0.3337378640776699</v>
      </c>
      <c r="K337" s="128">
        <f aca="true" t="shared" si="55" ref="K337:K343">(F337-E337)</f>
        <v>39</v>
      </c>
      <c r="L337" s="57">
        <f>(F337-E337)/E337</f>
        <v>0.036827195467422094</v>
      </c>
    </row>
    <row r="338" spans="1:12" s="74" customFormat="1" ht="13.5">
      <c r="A338" s="224" t="s">
        <v>29</v>
      </c>
      <c r="B338" s="4">
        <f t="shared" si="54"/>
        <v>1200</v>
      </c>
      <c r="C338" s="4">
        <f t="shared" si="54"/>
        <v>1243</v>
      </c>
      <c r="D338" s="4">
        <f t="shared" si="54"/>
        <v>518</v>
      </c>
      <c r="E338" s="4">
        <f t="shared" si="54"/>
        <v>1077</v>
      </c>
      <c r="F338" s="4">
        <f t="shared" si="54"/>
        <v>1140</v>
      </c>
      <c r="G338" s="5"/>
      <c r="H338" s="59">
        <f aca="true" t="shared" si="56" ref="H338:H343">(F338-B338)</f>
        <v>-60</v>
      </c>
      <c r="I338" s="6">
        <f aca="true" t="shared" si="57" ref="I338:I343">(F338-B338)/B338</f>
        <v>-0.05</v>
      </c>
      <c r="K338" s="128">
        <f t="shared" si="55"/>
        <v>63</v>
      </c>
      <c r="L338" s="57">
        <f aca="true" t="shared" si="58" ref="L338:L343">(F338-E338)/E338</f>
        <v>0.0584958217270195</v>
      </c>
    </row>
    <row r="339" spans="1:12" ht="12.75" customHeight="1">
      <c r="A339" s="224" t="s">
        <v>30</v>
      </c>
      <c r="B339" s="4">
        <f t="shared" si="54"/>
        <v>12226</v>
      </c>
      <c r="C339" s="4">
        <f t="shared" si="54"/>
        <v>12323</v>
      </c>
      <c r="D339" s="4">
        <f t="shared" si="54"/>
        <v>7322</v>
      </c>
      <c r="E339" s="4">
        <f t="shared" si="54"/>
        <v>8226</v>
      </c>
      <c r="F339" s="4">
        <f t="shared" si="54"/>
        <v>9461</v>
      </c>
      <c r="G339" s="5"/>
      <c r="H339" s="59">
        <f t="shared" si="56"/>
        <v>-2765</v>
      </c>
      <c r="I339" s="6">
        <f t="shared" si="57"/>
        <v>-0.2261573695403239</v>
      </c>
      <c r="K339" s="128">
        <f t="shared" si="55"/>
        <v>1235</v>
      </c>
      <c r="L339" s="57">
        <f t="shared" si="58"/>
        <v>0.150133722343788</v>
      </c>
    </row>
    <row r="340" spans="1:12" ht="12.75" customHeight="1">
      <c r="A340" s="224" t="s">
        <v>31</v>
      </c>
      <c r="B340" s="4">
        <f t="shared" si="54"/>
        <v>1311</v>
      </c>
      <c r="C340" s="4">
        <f t="shared" si="54"/>
        <v>1518</v>
      </c>
      <c r="D340" s="4">
        <f t="shared" si="54"/>
        <v>540</v>
      </c>
      <c r="E340" s="4">
        <f t="shared" si="54"/>
        <v>1251</v>
      </c>
      <c r="F340" s="4">
        <f t="shared" si="54"/>
        <v>1097</v>
      </c>
      <c r="G340" s="5"/>
      <c r="H340" s="59">
        <f t="shared" si="56"/>
        <v>-214</v>
      </c>
      <c r="I340" s="6">
        <f t="shared" si="57"/>
        <v>-0.16323417238749047</v>
      </c>
      <c r="K340" s="348">
        <f t="shared" si="55"/>
        <v>-154</v>
      </c>
      <c r="L340" s="349">
        <f>(F340-E340)/E340</f>
        <v>-0.12310151878497202</v>
      </c>
    </row>
    <row r="341" spans="1:12" ht="12.75" customHeight="1">
      <c r="A341" s="224" t="s">
        <v>32</v>
      </c>
      <c r="B341" s="4">
        <f t="shared" si="54"/>
        <v>58</v>
      </c>
      <c r="C341" s="4">
        <f t="shared" si="54"/>
        <v>219</v>
      </c>
      <c r="D341" s="4">
        <f t="shared" si="54"/>
        <v>86</v>
      </c>
      <c r="E341" s="4">
        <f t="shared" si="54"/>
        <v>167</v>
      </c>
      <c r="F341" s="4">
        <f t="shared" si="54"/>
        <v>184</v>
      </c>
      <c r="G341" s="5"/>
      <c r="H341" s="58">
        <f t="shared" si="56"/>
        <v>126</v>
      </c>
      <c r="I341" s="7">
        <f t="shared" si="57"/>
        <v>2.1724137931034484</v>
      </c>
      <c r="K341" s="128">
        <f t="shared" si="55"/>
        <v>17</v>
      </c>
      <c r="L341" s="57">
        <f t="shared" si="58"/>
        <v>0.10179640718562874</v>
      </c>
    </row>
    <row r="342" spans="1:12" ht="12.75" customHeight="1">
      <c r="A342" s="224" t="s">
        <v>224</v>
      </c>
      <c r="B342" s="166"/>
      <c r="C342" s="13">
        <f aca="true" t="shared" si="59" ref="C342:F343">SUM(C408,C420,C432,C444)</f>
        <v>52</v>
      </c>
      <c r="D342" s="13">
        <f t="shared" si="59"/>
        <v>0</v>
      </c>
      <c r="E342" s="4">
        <f t="shared" si="59"/>
        <v>0</v>
      </c>
      <c r="F342" s="4">
        <f t="shared" si="59"/>
        <v>199</v>
      </c>
      <c r="G342" s="5"/>
      <c r="H342" s="58" t="s">
        <v>255</v>
      </c>
      <c r="I342" s="58" t="s">
        <v>255</v>
      </c>
      <c r="K342" s="128">
        <f t="shared" si="55"/>
        <v>199</v>
      </c>
      <c r="L342" s="57">
        <v>0</v>
      </c>
    </row>
    <row r="343" spans="1:12" ht="12.75" customHeight="1">
      <c r="A343" s="8" t="s">
        <v>5</v>
      </c>
      <c r="B343" s="213">
        <f>SUM(B409,B421,B433,B445)</f>
        <v>16443</v>
      </c>
      <c r="C343" s="213">
        <f>SUM(C409,C421,C433,C445)</f>
        <v>16787</v>
      </c>
      <c r="D343" s="213">
        <f t="shared" si="59"/>
        <v>10002</v>
      </c>
      <c r="E343" s="213">
        <f t="shared" si="59"/>
        <v>11780</v>
      </c>
      <c r="F343" s="213">
        <f t="shared" si="59"/>
        <v>13179</v>
      </c>
      <c r="G343" s="205"/>
      <c r="H343" s="356">
        <f t="shared" si="56"/>
        <v>-3264</v>
      </c>
      <c r="I343" s="357">
        <f t="shared" si="57"/>
        <v>-0.19850392264185368</v>
      </c>
      <c r="J343" s="355"/>
      <c r="K343" s="209">
        <f t="shared" si="55"/>
        <v>1399</v>
      </c>
      <c r="L343" s="206">
        <f t="shared" si="58"/>
        <v>0.11876061120543294</v>
      </c>
    </row>
    <row r="344" spans="1:12" ht="12.75" customHeight="1">
      <c r="A344" s="20"/>
      <c r="B344" s="181"/>
      <c r="C344" s="181"/>
      <c r="D344" s="181"/>
      <c r="E344" s="181"/>
      <c r="F344" s="181"/>
      <c r="G344" s="205"/>
      <c r="H344" s="182"/>
      <c r="I344" s="183"/>
      <c r="J344" s="121"/>
      <c r="K344" s="182"/>
      <c r="L344" s="183"/>
    </row>
    <row r="345" spans="1:6" ht="12.75" customHeight="1">
      <c r="A345" s="240" t="s">
        <v>232</v>
      </c>
      <c r="B345" s="241"/>
      <c r="C345" s="241"/>
      <c r="D345" s="241"/>
      <c r="E345" s="241"/>
      <c r="F345" s="376"/>
    </row>
    <row r="346" spans="1:12" ht="12.75" customHeight="1">
      <c r="A346" s="223" t="s">
        <v>28</v>
      </c>
      <c r="B346" s="231">
        <f>B337/B343</f>
        <v>0.10022501976524965</v>
      </c>
      <c r="C346" s="231">
        <f>C337/C343</f>
        <v>0.08530410436647405</v>
      </c>
      <c r="D346" s="231">
        <f>D337/D343</f>
        <v>0.15356928614277143</v>
      </c>
      <c r="E346" s="231">
        <f>E337/E343</f>
        <v>0.08989813242784381</v>
      </c>
      <c r="F346" s="231">
        <f>F337/F343</f>
        <v>0.08331436376052812</v>
      </c>
      <c r="G346" s="5"/>
      <c r="H346" s="60"/>
      <c r="I346" s="99"/>
      <c r="J346" s="27"/>
      <c r="K346" s="60"/>
      <c r="L346" s="99"/>
    </row>
    <row r="347" spans="1:12" s="74" customFormat="1" ht="13.5">
      <c r="A347" s="224" t="s">
        <v>29</v>
      </c>
      <c r="B347" s="231">
        <f>B338/B343</f>
        <v>0.07297938332421092</v>
      </c>
      <c r="C347" s="231">
        <f>C338/C343</f>
        <v>0.07404539226782629</v>
      </c>
      <c r="D347" s="231">
        <f>D338/D343</f>
        <v>0.051789642071585686</v>
      </c>
      <c r="E347" s="231">
        <f>E338/E343</f>
        <v>0.09142614601018675</v>
      </c>
      <c r="F347" s="231">
        <f>F338/F343</f>
        <v>0.08650125199180514</v>
      </c>
      <c r="G347" s="5"/>
      <c r="H347" s="60"/>
      <c r="I347" s="99"/>
      <c r="J347" s="329"/>
      <c r="K347" s="60"/>
      <c r="L347" s="99"/>
    </row>
    <row r="348" spans="1:12" ht="12.75" customHeight="1">
      <c r="A348" s="224" t="s">
        <v>30</v>
      </c>
      <c r="B348" s="231">
        <f>B339/B343</f>
        <v>0.7435382837681688</v>
      </c>
      <c r="C348" s="231">
        <f>C339/C343</f>
        <v>0.7340799428128909</v>
      </c>
      <c r="D348" s="231">
        <f>D339/D343</f>
        <v>0.7320535892821436</v>
      </c>
      <c r="E348" s="231">
        <f>E339/E343</f>
        <v>0.6983022071307301</v>
      </c>
      <c r="F348" s="231">
        <f>F339/F343</f>
        <v>0.7178845132407619</v>
      </c>
      <c r="G348" s="5"/>
      <c r="H348" s="60"/>
      <c r="I348" s="99"/>
      <c r="J348" s="27"/>
      <c r="K348" s="60"/>
      <c r="L348" s="99"/>
    </row>
    <row r="349" spans="1:12" ht="12.75" customHeight="1">
      <c r="A349" s="224" t="s">
        <v>31</v>
      </c>
      <c r="B349" s="231">
        <f>B340/B343</f>
        <v>0.07972997628170042</v>
      </c>
      <c r="C349" s="231">
        <f>C340/C343</f>
        <v>0.09042711622088521</v>
      </c>
      <c r="D349" s="231">
        <f>D340/D343</f>
        <v>0.05398920215956809</v>
      </c>
      <c r="E349" s="231">
        <f>E340/E343</f>
        <v>0.10619694397283531</v>
      </c>
      <c r="F349" s="231">
        <f>F340/F343</f>
        <v>0.08323848546930723</v>
      </c>
      <c r="G349" s="5"/>
      <c r="H349" s="60"/>
      <c r="I349" s="99"/>
      <c r="J349" s="27"/>
      <c r="K349" s="60"/>
      <c r="L349" s="99"/>
    </row>
    <row r="350" spans="1:12" ht="12.75" customHeight="1">
      <c r="A350" s="224" t="s">
        <v>32</v>
      </c>
      <c r="B350" s="231">
        <f>B341/B343</f>
        <v>0.003527336860670194</v>
      </c>
      <c r="C350" s="231">
        <f>C341/C343</f>
        <v>0.01304580925716328</v>
      </c>
      <c r="D350" s="231">
        <f>D341/D343</f>
        <v>0.008598280343931213</v>
      </c>
      <c r="E350" s="231">
        <f>E341/E343</f>
        <v>0.014176570458404075</v>
      </c>
      <c r="F350" s="231">
        <f>F341/F343</f>
        <v>0.013961605584642234</v>
      </c>
      <c r="G350" s="5"/>
      <c r="H350" s="60"/>
      <c r="I350" s="99"/>
      <c r="J350" s="27"/>
      <c r="K350" s="60"/>
      <c r="L350" s="99"/>
    </row>
    <row r="351" spans="1:12" ht="12.75" customHeight="1">
      <c r="A351" s="224" t="s">
        <v>224</v>
      </c>
      <c r="B351" s="231">
        <f>B342/B343</f>
        <v>0</v>
      </c>
      <c r="C351" s="231">
        <f>C342/C343</f>
        <v>0.003097635074760231</v>
      </c>
      <c r="D351" s="231">
        <f>D342/D343</f>
        <v>0</v>
      </c>
      <c r="E351" s="231">
        <f>E342/E343</f>
        <v>0</v>
      </c>
      <c r="F351" s="231">
        <f>F342/F343</f>
        <v>0.01509977995295546</v>
      </c>
      <c r="G351" s="5"/>
      <c r="H351" s="60"/>
      <c r="I351" s="99"/>
      <c r="J351" s="27"/>
      <c r="K351" s="60"/>
      <c r="L351" s="99"/>
    </row>
    <row r="352" spans="1:12" ht="12.75" customHeight="1">
      <c r="A352" s="404" t="s">
        <v>308</v>
      </c>
      <c r="B352" s="216"/>
      <c r="C352" s="216"/>
      <c r="D352" s="239"/>
      <c r="E352" s="230"/>
      <c r="F352" s="216"/>
      <c r="G352" s="5"/>
      <c r="H352" s="60"/>
      <c r="I352" s="99"/>
      <c r="K352" s="60"/>
      <c r="L352" s="99"/>
    </row>
    <row r="366" spans="1:8" ht="12.75" customHeight="1">
      <c r="A366" s="577" t="s">
        <v>238</v>
      </c>
      <c r="B366" s="577"/>
      <c r="C366" s="577"/>
      <c r="D366" s="577"/>
      <c r="E366" s="577"/>
      <c r="F366" s="577"/>
      <c r="G366" s="577"/>
      <c r="H366" s="577"/>
    </row>
    <row r="367" spans="1:8" ht="12.75" customHeight="1">
      <c r="A367" s="1"/>
      <c r="B367" s="1"/>
      <c r="C367" s="1"/>
      <c r="D367" s="1"/>
      <c r="E367" s="1"/>
      <c r="F367" s="204"/>
      <c r="G367" s="1"/>
      <c r="H367" s="1"/>
    </row>
    <row r="368" spans="1:8" ht="12.75" customHeight="1">
      <c r="A368" s="1"/>
      <c r="B368" s="1"/>
      <c r="C368" s="1"/>
      <c r="D368" s="1"/>
      <c r="E368" s="1"/>
      <c r="F368" s="204"/>
      <c r="G368" s="1"/>
      <c r="H368" s="1"/>
    </row>
    <row r="369" spans="1:8" ht="12.75" customHeight="1">
      <c r="A369" s="1"/>
      <c r="B369" s="1"/>
      <c r="C369" s="1"/>
      <c r="D369" s="1"/>
      <c r="E369" s="1"/>
      <c r="F369" s="204"/>
      <c r="G369" s="1"/>
      <c r="H369" s="1"/>
    </row>
    <row r="370" spans="1:8" ht="12.75" customHeight="1">
      <c r="A370" s="1"/>
      <c r="B370" s="1"/>
      <c r="C370" s="1"/>
      <c r="D370" s="1"/>
      <c r="E370" s="1"/>
      <c r="F370" s="204"/>
      <c r="G370" s="1"/>
      <c r="H370" s="1"/>
    </row>
    <row r="379" spans="1:8" ht="12.75" customHeight="1">
      <c r="A379" s="577"/>
      <c r="B379" s="577"/>
      <c r="C379" s="577"/>
      <c r="D379" s="577"/>
      <c r="E379" s="577"/>
      <c r="F379" s="577"/>
      <c r="G379" s="577"/>
      <c r="H379" s="577"/>
    </row>
    <row r="380" spans="1:8" ht="12.75" customHeight="1">
      <c r="A380" s="1"/>
      <c r="B380" s="1"/>
      <c r="C380" s="1"/>
      <c r="D380" s="1"/>
      <c r="E380" s="1"/>
      <c r="F380" s="204"/>
      <c r="G380" s="1"/>
      <c r="H380" s="1"/>
    </row>
    <row r="381" spans="1:8" ht="12.75" customHeight="1">
      <c r="A381" s="1"/>
      <c r="B381" s="1"/>
      <c r="C381" s="1"/>
      <c r="D381" s="1"/>
      <c r="E381" s="1"/>
      <c r="F381" s="204"/>
      <c r="G381" s="1"/>
      <c r="H381" s="1"/>
    </row>
    <row r="382" spans="1:8" ht="12.75" customHeight="1">
      <c r="A382" s="1"/>
      <c r="B382" s="1"/>
      <c r="C382" s="1"/>
      <c r="D382" s="1"/>
      <c r="E382" s="1"/>
      <c r="F382" s="204"/>
      <c r="G382" s="1"/>
      <c r="H382" s="1"/>
    </row>
    <row r="383" spans="1:8" ht="12.75" customHeight="1">
      <c r="A383" s="1"/>
      <c r="B383" s="1"/>
      <c r="C383" s="1"/>
      <c r="D383" s="1"/>
      <c r="E383" s="1"/>
      <c r="F383" s="204"/>
      <c r="G383" s="1"/>
      <c r="H383" s="1"/>
    </row>
    <row r="384" spans="1:8" ht="12.75" customHeight="1">
      <c r="A384" s="1"/>
      <c r="B384" s="1"/>
      <c r="C384" s="1"/>
      <c r="D384" s="1"/>
      <c r="E384" s="1"/>
      <c r="F384" s="204"/>
      <c r="G384" s="1"/>
      <c r="H384" s="1"/>
    </row>
    <row r="385" spans="1:8" ht="12.75" customHeight="1">
      <c r="A385" s="1"/>
      <c r="B385" s="1"/>
      <c r="C385" s="1"/>
      <c r="D385" s="1"/>
      <c r="E385" s="1"/>
      <c r="F385" s="204"/>
      <c r="G385" s="1"/>
      <c r="H385" s="1"/>
    </row>
    <row r="386" spans="1:8" ht="12.75" customHeight="1">
      <c r="A386" s="1"/>
      <c r="B386" s="1"/>
      <c r="C386" s="1"/>
      <c r="D386" s="1"/>
      <c r="E386" s="1"/>
      <c r="F386" s="204"/>
      <c r="G386" s="1"/>
      <c r="H386" s="1"/>
    </row>
    <row r="396" spans="1:12" s="87" customFormat="1" ht="12.75" customHeight="1">
      <c r="A396" s="168">
        <v>39122</v>
      </c>
      <c r="B396" s="169"/>
      <c r="E396" s="170">
        <v>6</v>
      </c>
      <c r="F396" s="21"/>
      <c r="G396" s="169"/>
      <c r="H396" s="169"/>
      <c r="L396" s="170" t="s">
        <v>175</v>
      </c>
    </row>
    <row r="397" spans="1:12" ht="15">
      <c r="A397" s="575" t="s">
        <v>361</v>
      </c>
      <c r="B397" s="575"/>
      <c r="C397" s="575"/>
      <c r="D397" s="575"/>
      <c r="E397" s="575"/>
      <c r="F397" s="575"/>
      <c r="G397" s="575"/>
      <c r="H397" s="575"/>
      <c r="I397" s="575"/>
      <c r="J397" s="575"/>
      <c r="K397" s="575"/>
      <c r="L397" s="575"/>
    </row>
    <row r="398" spans="1:9" ht="12.75" customHeight="1">
      <c r="A398" s="22"/>
      <c r="B398" s="23"/>
      <c r="C398" s="23"/>
      <c r="D398" s="23"/>
      <c r="E398" s="23"/>
      <c r="F398" s="369"/>
      <c r="G398" s="23"/>
      <c r="H398" s="23"/>
      <c r="I398" s="23"/>
    </row>
    <row r="399" spans="1:12" ht="12.75" customHeight="1">
      <c r="A399" s="146"/>
      <c r="B399" s="147"/>
      <c r="C399" s="147"/>
      <c r="D399" s="147"/>
      <c r="E399" s="147"/>
      <c r="F399" s="373"/>
      <c r="G399" s="23"/>
      <c r="H399" s="137" t="s">
        <v>169</v>
      </c>
      <c r="I399" s="137" t="s">
        <v>0</v>
      </c>
      <c r="K399" s="137" t="s">
        <v>169</v>
      </c>
      <c r="L399" s="137" t="s">
        <v>0</v>
      </c>
    </row>
    <row r="400" spans="1:12" ht="12.75" customHeight="1">
      <c r="A400" s="148"/>
      <c r="B400" s="149"/>
      <c r="C400" s="150"/>
      <c r="D400" s="149"/>
      <c r="E400" s="149"/>
      <c r="F400" s="374"/>
      <c r="H400" s="138" t="s">
        <v>2</v>
      </c>
      <c r="I400" s="138" t="s">
        <v>2</v>
      </c>
      <c r="K400" s="138" t="s">
        <v>2</v>
      </c>
      <c r="L400" s="138" t="s">
        <v>2</v>
      </c>
    </row>
    <row r="401" spans="1:12" ht="12.75" customHeight="1">
      <c r="A401" s="129" t="s">
        <v>27</v>
      </c>
      <c r="B401" s="135"/>
      <c r="C401" s="135"/>
      <c r="D401" s="135"/>
      <c r="E401" s="135"/>
      <c r="F401" s="360"/>
      <c r="H401" s="139">
        <v>2004</v>
      </c>
      <c r="I401" s="139">
        <v>2004</v>
      </c>
      <c r="K401" s="139">
        <v>2007</v>
      </c>
      <c r="L401" s="139">
        <v>2007</v>
      </c>
    </row>
    <row r="402" spans="1:12" ht="12.75" customHeight="1">
      <c r="A402" s="142"/>
      <c r="B402" s="136">
        <v>2004</v>
      </c>
      <c r="C402" s="136">
        <v>2005</v>
      </c>
      <c r="D402" s="361">
        <v>2006</v>
      </c>
      <c r="E402" s="361">
        <v>2007</v>
      </c>
      <c r="F402" s="361">
        <v>2008</v>
      </c>
      <c r="G402" s="197"/>
      <c r="H402" s="136" t="s">
        <v>354</v>
      </c>
      <c r="I402" s="136" t="s">
        <v>354</v>
      </c>
      <c r="K402" s="136" t="s">
        <v>354</v>
      </c>
      <c r="L402" s="136" t="s">
        <v>354</v>
      </c>
    </row>
    <row r="403" spans="1:12" ht="12.75" customHeight="1">
      <c r="A403" s="224" t="s">
        <v>28</v>
      </c>
      <c r="B403" s="10">
        <v>1155</v>
      </c>
      <c r="C403" s="13">
        <v>941</v>
      </c>
      <c r="D403" s="13">
        <v>776</v>
      </c>
      <c r="E403" s="13">
        <v>625</v>
      </c>
      <c r="F403" s="13">
        <v>659</v>
      </c>
      <c r="G403" s="5"/>
      <c r="H403" s="59">
        <f>(F403-B403)</f>
        <v>-496</v>
      </c>
      <c r="I403" s="6">
        <f>(F403-B403)/B403</f>
        <v>-0.42943722943722945</v>
      </c>
      <c r="K403" s="128">
        <f aca="true" t="shared" si="60" ref="K403:K409">(F403-E403)</f>
        <v>34</v>
      </c>
      <c r="L403" s="57">
        <f aca="true" t="shared" si="61" ref="L403:L409">(F403-E403)/E403</f>
        <v>0.0544</v>
      </c>
    </row>
    <row r="404" spans="1:12" ht="12.75" customHeight="1">
      <c r="A404" s="224" t="s">
        <v>29</v>
      </c>
      <c r="B404" s="10">
        <v>835</v>
      </c>
      <c r="C404" s="13">
        <v>863</v>
      </c>
      <c r="D404" s="13">
        <v>302</v>
      </c>
      <c r="E404" s="13">
        <v>698</v>
      </c>
      <c r="F404" s="13">
        <v>725</v>
      </c>
      <c r="G404" s="5"/>
      <c r="H404" s="59">
        <f>(F404-B404)</f>
        <v>-110</v>
      </c>
      <c r="I404" s="6">
        <f>(F404-B404)/B404</f>
        <v>-0.1317365269461078</v>
      </c>
      <c r="K404" s="128">
        <f t="shared" si="60"/>
        <v>27</v>
      </c>
      <c r="L404" s="57">
        <f t="shared" si="61"/>
        <v>0.03868194842406877</v>
      </c>
    </row>
    <row r="405" spans="1:12" ht="12.75" customHeight="1">
      <c r="A405" s="224" t="s">
        <v>30</v>
      </c>
      <c r="B405" s="10">
        <v>8372</v>
      </c>
      <c r="C405" s="13">
        <v>8373</v>
      </c>
      <c r="D405" s="13">
        <v>4489</v>
      </c>
      <c r="E405" s="13">
        <v>4843</v>
      </c>
      <c r="F405" s="13">
        <v>5933</v>
      </c>
      <c r="G405" s="5"/>
      <c r="H405" s="59">
        <f>(F405-B405)</f>
        <v>-2439</v>
      </c>
      <c r="I405" s="6">
        <f>(F405-B405)/B405</f>
        <v>-0.2913282369804109</v>
      </c>
      <c r="K405" s="128">
        <f t="shared" si="60"/>
        <v>1090</v>
      </c>
      <c r="L405" s="57">
        <f t="shared" si="61"/>
        <v>0.22506710716498038</v>
      </c>
    </row>
    <row r="406" spans="1:12" ht="12.75" customHeight="1">
      <c r="A406" s="224" t="s">
        <v>31</v>
      </c>
      <c r="B406" s="10">
        <v>897</v>
      </c>
      <c r="C406" s="13">
        <v>1040</v>
      </c>
      <c r="D406" s="13">
        <v>312</v>
      </c>
      <c r="E406" s="13">
        <v>786</v>
      </c>
      <c r="F406" s="13">
        <v>676</v>
      </c>
      <c r="G406" s="5"/>
      <c r="H406" s="59">
        <f>(F406-B406)</f>
        <v>-221</v>
      </c>
      <c r="I406" s="6">
        <f>(F406-B406)/B406</f>
        <v>-0.2463768115942029</v>
      </c>
      <c r="K406" s="348">
        <f t="shared" si="60"/>
        <v>-110</v>
      </c>
      <c r="L406" s="349">
        <f t="shared" si="61"/>
        <v>-0.13994910941475827</v>
      </c>
    </row>
    <row r="407" spans="1:12" ht="12.75" customHeight="1">
      <c r="A407" s="224" t="s">
        <v>32</v>
      </c>
      <c r="B407" s="10">
        <v>48</v>
      </c>
      <c r="C407" s="13">
        <v>172</v>
      </c>
      <c r="D407" s="13">
        <v>48</v>
      </c>
      <c r="E407" s="13">
        <v>112</v>
      </c>
      <c r="F407" s="13">
        <v>149</v>
      </c>
      <c r="G407" s="5"/>
      <c r="H407" s="58">
        <f>(F407-B407)</f>
        <v>101</v>
      </c>
      <c r="I407" s="7">
        <f>(F407-B407)/B407</f>
        <v>2.1041666666666665</v>
      </c>
      <c r="K407" s="128">
        <f t="shared" si="60"/>
        <v>37</v>
      </c>
      <c r="L407" s="57">
        <f t="shared" si="61"/>
        <v>0.33035714285714285</v>
      </c>
    </row>
    <row r="408" spans="1:12" ht="12.75" customHeight="1">
      <c r="A408" s="224" t="s">
        <v>224</v>
      </c>
      <c r="B408" s="166"/>
      <c r="C408" s="13">
        <v>52</v>
      </c>
      <c r="D408" s="13">
        <v>0</v>
      </c>
      <c r="E408" s="13">
        <v>0</v>
      </c>
      <c r="F408" s="13">
        <v>199</v>
      </c>
      <c r="G408" s="5"/>
      <c r="H408" s="58" t="s">
        <v>255</v>
      </c>
      <c r="I408" s="58" t="s">
        <v>255</v>
      </c>
      <c r="K408" s="128">
        <f t="shared" si="60"/>
        <v>199</v>
      </c>
      <c r="L408" s="57">
        <v>0</v>
      </c>
    </row>
    <row r="409" spans="1:12" ht="12.75" customHeight="1">
      <c r="A409" s="8" t="s">
        <v>5</v>
      </c>
      <c r="B409" s="210">
        <f>SUM(B403:B408)</f>
        <v>11307</v>
      </c>
      <c r="C409" s="210">
        <f>SUM(C403:C408)</f>
        <v>11441</v>
      </c>
      <c r="D409" s="210">
        <f>SUM(D403:D408)</f>
        <v>5927</v>
      </c>
      <c r="E409" s="210">
        <f>SUM(E403:E408)</f>
        <v>7064</v>
      </c>
      <c r="F409" s="210">
        <f>SUM(F403:F408)</f>
        <v>8341</v>
      </c>
      <c r="G409" s="212"/>
      <c r="H409" s="356">
        <f>(F409-B409)</f>
        <v>-2966</v>
      </c>
      <c r="I409" s="357">
        <f>(F409-B409)/B409</f>
        <v>-0.2623153798531883</v>
      </c>
      <c r="K409" s="209">
        <f t="shared" si="60"/>
        <v>1277</v>
      </c>
      <c r="L409" s="206">
        <f t="shared" si="61"/>
        <v>0.1807757644394111</v>
      </c>
    </row>
    <row r="410" spans="1:12" ht="12.75" customHeight="1">
      <c r="A410" s="225"/>
      <c r="B410" s="264"/>
      <c r="C410" s="264"/>
      <c r="D410" s="264"/>
      <c r="E410" s="264"/>
      <c r="F410" s="264"/>
      <c r="G410" s="203"/>
      <c r="H410" s="297"/>
      <c r="I410" s="298"/>
      <c r="J410" s="27"/>
      <c r="K410" s="182"/>
      <c r="L410" s="271"/>
    </row>
    <row r="411" spans="1:12" ht="12.75" customHeight="1">
      <c r="A411" s="263"/>
      <c r="B411" s="234"/>
      <c r="C411" s="234"/>
      <c r="D411" s="234"/>
      <c r="E411" s="234"/>
      <c r="F411" s="234"/>
      <c r="G411" s="203"/>
      <c r="H411" s="182"/>
      <c r="I411" s="183"/>
      <c r="J411" s="27"/>
      <c r="K411" s="182"/>
      <c r="L411" s="271"/>
    </row>
    <row r="412" spans="1:12" ht="12.75" customHeight="1">
      <c r="A412" s="263"/>
      <c r="B412" s="234"/>
      <c r="C412" s="234"/>
      <c r="D412" s="234"/>
      <c r="E412" s="234"/>
      <c r="F412" s="234"/>
      <c r="G412" s="203"/>
      <c r="H412" s="182"/>
      <c r="I412" s="183"/>
      <c r="J412" s="27"/>
      <c r="K412" s="182"/>
      <c r="L412" s="271"/>
    </row>
    <row r="413" spans="1:12" ht="12.75" customHeight="1">
      <c r="A413" s="3"/>
      <c r="B413" s="266"/>
      <c r="C413" s="266"/>
      <c r="D413" s="266"/>
      <c r="E413" s="266"/>
      <c r="F413" s="266"/>
      <c r="G413" s="203"/>
      <c r="H413" s="182"/>
      <c r="I413" s="183"/>
      <c r="J413" s="27"/>
      <c r="K413" s="182"/>
      <c r="L413" s="271"/>
    </row>
    <row r="414" spans="1:12" ht="12.75" customHeight="1">
      <c r="A414" s="582" t="s">
        <v>7</v>
      </c>
      <c r="B414" s="585"/>
      <c r="C414" s="585"/>
      <c r="D414" s="585"/>
      <c r="E414" s="585"/>
      <c r="F414" s="586"/>
      <c r="H414" s="222"/>
      <c r="I414" s="222"/>
      <c r="K414" s="222"/>
      <c r="L414" s="222"/>
    </row>
    <row r="415" spans="1:12" ht="12.75" customHeight="1">
      <c r="A415" s="224" t="s">
        <v>28</v>
      </c>
      <c r="B415" s="10">
        <v>315</v>
      </c>
      <c r="C415" s="10">
        <v>304</v>
      </c>
      <c r="D415" s="13">
        <v>482</v>
      </c>
      <c r="E415" s="13">
        <v>261</v>
      </c>
      <c r="F415" s="13">
        <v>232</v>
      </c>
      <c r="G415" s="5"/>
      <c r="H415" s="59">
        <f>(F415-B415)</f>
        <v>-83</v>
      </c>
      <c r="I415" s="6">
        <f>(F415-B415)/B415</f>
        <v>-0.2634920634920635</v>
      </c>
      <c r="K415" s="348">
        <f aca="true" t="shared" si="62" ref="K415:K421">(F415-E415)</f>
        <v>-29</v>
      </c>
      <c r="L415" s="349">
        <f aca="true" t="shared" si="63" ref="L415:L421">(F415-E415)/E415</f>
        <v>-0.1111111111111111</v>
      </c>
    </row>
    <row r="416" spans="1:12" ht="12.75" customHeight="1">
      <c r="A416" s="224" t="s">
        <v>29</v>
      </c>
      <c r="B416" s="10">
        <v>193</v>
      </c>
      <c r="C416" s="10">
        <v>200</v>
      </c>
      <c r="D416" s="13">
        <v>143</v>
      </c>
      <c r="E416" s="13">
        <v>208</v>
      </c>
      <c r="F416" s="13">
        <v>170</v>
      </c>
      <c r="G416" s="5"/>
      <c r="H416" s="59">
        <f>(F416-B416)</f>
        <v>-23</v>
      </c>
      <c r="I416" s="6">
        <f>(F416-B416)/B416</f>
        <v>-0.11917098445595854</v>
      </c>
      <c r="J416" s="352"/>
      <c r="K416" s="348">
        <f t="shared" si="62"/>
        <v>-38</v>
      </c>
      <c r="L416" s="349">
        <f t="shared" si="63"/>
        <v>-0.18269230769230768</v>
      </c>
    </row>
    <row r="417" spans="1:12" ht="12.75" customHeight="1">
      <c r="A417" s="224" t="s">
        <v>30</v>
      </c>
      <c r="B417" s="10">
        <v>2244</v>
      </c>
      <c r="C417" s="10">
        <v>2190</v>
      </c>
      <c r="D417" s="13">
        <v>1535</v>
      </c>
      <c r="E417" s="13">
        <v>1842</v>
      </c>
      <c r="F417" s="13">
        <v>1885</v>
      </c>
      <c r="G417" s="5"/>
      <c r="H417" s="59">
        <f>(F417-B417)</f>
        <v>-359</v>
      </c>
      <c r="I417" s="6">
        <f>(F417-B417)/B417</f>
        <v>-0.15998217468805703</v>
      </c>
      <c r="J417" s="352"/>
      <c r="K417" s="128">
        <f t="shared" si="62"/>
        <v>43</v>
      </c>
      <c r="L417" s="57">
        <f t="shared" si="63"/>
        <v>0.023344191096634093</v>
      </c>
    </row>
    <row r="418" spans="1:12" ht="12.75" customHeight="1">
      <c r="A418" s="224" t="s">
        <v>31</v>
      </c>
      <c r="B418" s="10">
        <v>269</v>
      </c>
      <c r="C418" s="10">
        <v>288</v>
      </c>
      <c r="D418" s="13">
        <v>174</v>
      </c>
      <c r="E418" s="13">
        <v>293</v>
      </c>
      <c r="F418" s="13">
        <v>258</v>
      </c>
      <c r="G418" s="5"/>
      <c r="H418" s="59">
        <f>(F418-B418)</f>
        <v>-11</v>
      </c>
      <c r="I418" s="6">
        <f>(F418-B418)/B418</f>
        <v>-0.040892193308550186</v>
      </c>
      <c r="J418" s="352"/>
      <c r="K418" s="348">
        <f t="shared" si="62"/>
        <v>-35</v>
      </c>
      <c r="L418" s="349">
        <f t="shared" si="63"/>
        <v>-0.11945392491467577</v>
      </c>
    </row>
    <row r="419" spans="1:12" ht="12.75" customHeight="1">
      <c r="A419" s="224" t="s">
        <v>32</v>
      </c>
      <c r="B419" s="10">
        <v>10</v>
      </c>
      <c r="C419" s="10">
        <v>29</v>
      </c>
      <c r="D419" s="13">
        <v>35</v>
      </c>
      <c r="E419" s="13">
        <v>52</v>
      </c>
      <c r="F419" s="13">
        <v>32</v>
      </c>
      <c r="G419" s="5"/>
      <c r="H419" s="58">
        <f>(F419-B419)</f>
        <v>22</v>
      </c>
      <c r="I419" s="7">
        <f>(F419-B419)/B419</f>
        <v>2.2</v>
      </c>
      <c r="K419" s="348">
        <f t="shared" si="62"/>
        <v>-20</v>
      </c>
      <c r="L419" s="349">
        <f t="shared" si="63"/>
        <v>-0.38461538461538464</v>
      </c>
    </row>
    <row r="420" spans="1:12" ht="12.75" customHeight="1">
      <c r="A420" s="224" t="s">
        <v>224</v>
      </c>
      <c r="B420" s="166"/>
      <c r="C420" s="13">
        <v>0</v>
      </c>
      <c r="D420" s="13">
        <v>0</v>
      </c>
      <c r="E420" s="13">
        <v>0</v>
      </c>
      <c r="F420" s="13">
        <v>0</v>
      </c>
      <c r="G420" s="5"/>
      <c r="H420" s="58" t="s">
        <v>255</v>
      </c>
      <c r="I420" s="58" t="s">
        <v>255</v>
      </c>
      <c r="K420" s="128">
        <f t="shared" si="62"/>
        <v>0</v>
      </c>
      <c r="L420" s="57">
        <v>0</v>
      </c>
    </row>
    <row r="421" spans="1:12" ht="12.75" customHeight="1">
      <c r="A421" s="8" t="s">
        <v>5</v>
      </c>
      <c r="B421" s="210">
        <f>SUM(B415:B420)</f>
        <v>3031</v>
      </c>
      <c r="C421" s="210">
        <f>SUM(C415:C420)</f>
        <v>3011</v>
      </c>
      <c r="D421" s="210">
        <f>SUM(D415:D420)</f>
        <v>2369</v>
      </c>
      <c r="E421" s="210">
        <f>SUM(E415:E420)</f>
        <v>2656</v>
      </c>
      <c r="F421" s="210">
        <f>SUM(F415:F420)</f>
        <v>2577</v>
      </c>
      <c r="G421" s="203"/>
      <c r="H421" s="356">
        <f>(F421-B421)</f>
        <v>-454</v>
      </c>
      <c r="I421" s="357">
        <f>(F421-B421)/B421</f>
        <v>-0.14978554932365556</v>
      </c>
      <c r="K421" s="350">
        <f t="shared" si="62"/>
        <v>-79</v>
      </c>
      <c r="L421" s="351">
        <f t="shared" si="63"/>
        <v>-0.029743975903614456</v>
      </c>
    </row>
    <row r="422" spans="1:12" ht="12.75" customHeight="1">
      <c r="A422" s="225"/>
      <c r="B422" s="264"/>
      <c r="C422" s="264"/>
      <c r="D422" s="264"/>
      <c r="E422" s="264"/>
      <c r="F422" s="264"/>
      <c r="G422" s="203"/>
      <c r="H422" s="297"/>
      <c r="I422" s="298"/>
      <c r="K422" s="182"/>
      <c r="L422" s="271"/>
    </row>
    <row r="423" spans="1:12" ht="12.75" customHeight="1">
      <c r="A423" s="263"/>
      <c r="B423" s="234"/>
      <c r="C423" s="234"/>
      <c r="D423" s="234"/>
      <c r="E423" s="234"/>
      <c r="F423" s="234"/>
      <c r="G423" s="203"/>
      <c r="H423" s="182"/>
      <c r="I423" s="183"/>
      <c r="K423" s="182"/>
      <c r="L423" s="271"/>
    </row>
    <row r="424" spans="1:12" ht="12.75" customHeight="1">
      <c r="A424" s="263"/>
      <c r="B424" s="234"/>
      <c r="C424" s="234"/>
      <c r="D424" s="234"/>
      <c r="E424" s="234"/>
      <c r="F424" s="234"/>
      <c r="G424" s="203"/>
      <c r="H424" s="182"/>
      <c r="I424" s="183"/>
      <c r="J424" s="27"/>
      <c r="K424" s="182"/>
      <c r="L424" s="271"/>
    </row>
    <row r="425" spans="1:12" ht="12.75" customHeight="1">
      <c r="A425" s="3"/>
      <c r="B425" s="266"/>
      <c r="C425" s="266"/>
      <c r="D425" s="266"/>
      <c r="E425" s="266"/>
      <c r="F425" s="266"/>
      <c r="G425" s="203"/>
      <c r="H425" s="182"/>
      <c r="I425" s="183"/>
      <c r="J425" s="27"/>
      <c r="K425" s="268"/>
      <c r="L425" s="274"/>
    </row>
    <row r="426" spans="1:12" ht="12.75" customHeight="1">
      <c r="A426" s="129" t="s">
        <v>8</v>
      </c>
      <c r="B426" s="144"/>
      <c r="C426" s="144"/>
      <c r="D426" s="144"/>
      <c r="E426" s="144"/>
      <c r="F426" s="365"/>
      <c r="G426" s="19"/>
      <c r="H426" s="139"/>
      <c r="I426" s="139"/>
      <c r="K426" s="136"/>
      <c r="L426" s="136"/>
    </row>
    <row r="427" spans="1:12" ht="12.75" customHeight="1">
      <c r="A427" s="224" t="s">
        <v>28</v>
      </c>
      <c r="B427" s="10">
        <v>7</v>
      </c>
      <c r="C427" s="10">
        <v>0</v>
      </c>
      <c r="D427" s="13">
        <v>0</v>
      </c>
      <c r="E427" s="13">
        <v>1</v>
      </c>
      <c r="F427" s="13">
        <v>0</v>
      </c>
      <c r="G427" s="5"/>
      <c r="H427" s="59">
        <f>(F427-B427)</f>
        <v>-7</v>
      </c>
      <c r="I427" s="6">
        <v>0</v>
      </c>
      <c r="K427" s="348">
        <f aca="true" t="shared" si="64" ref="K427:K433">(F427-E427)</f>
        <v>-1</v>
      </c>
      <c r="L427" s="349">
        <v>0</v>
      </c>
    </row>
    <row r="428" spans="1:12" ht="12.75" customHeight="1">
      <c r="A428" s="224" t="s">
        <v>29</v>
      </c>
      <c r="B428" s="10">
        <v>17</v>
      </c>
      <c r="C428" s="10">
        <v>23</v>
      </c>
      <c r="D428" s="13">
        <v>0</v>
      </c>
      <c r="E428" s="13">
        <v>15</v>
      </c>
      <c r="F428" s="13">
        <v>50</v>
      </c>
      <c r="G428" s="5"/>
      <c r="H428" s="58">
        <f>(F428-B428)</f>
        <v>33</v>
      </c>
      <c r="I428" s="7">
        <f>(F428-B428)/B428</f>
        <v>1.9411764705882353</v>
      </c>
      <c r="K428" s="128">
        <f t="shared" si="64"/>
        <v>35</v>
      </c>
      <c r="L428" s="57">
        <f>(F428-E428)/E428</f>
        <v>2.3333333333333335</v>
      </c>
    </row>
    <row r="429" spans="1:12" ht="12.75" customHeight="1">
      <c r="A429" s="224" t="s">
        <v>30</v>
      </c>
      <c r="B429" s="10">
        <v>704</v>
      </c>
      <c r="C429" s="10">
        <v>772</v>
      </c>
      <c r="D429" s="13">
        <v>641</v>
      </c>
      <c r="E429" s="13">
        <v>707</v>
      </c>
      <c r="F429" s="13">
        <v>668</v>
      </c>
      <c r="G429" s="5"/>
      <c r="H429" s="59">
        <f>(F429-B429)</f>
        <v>-36</v>
      </c>
      <c r="I429" s="6">
        <f>(F429-B429)/B429</f>
        <v>-0.05113636363636364</v>
      </c>
      <c r="K429" s="348">
        <f t="shared" si="64"/>
        <v>-39</v>
      </c>
      <c r="L429" s="349">
        <f>(F429-E429)/E429</f>
        <v>-0.055162659123055166</v>
      </c>
    </row>
    <row r="430" spans="1:12" ht="12.75" customHeight="1">
      <c r="A430" s="224" t="s">
        <v>31</v>
      </c>
      <c r="B430" s="10">
        <v>60</v>
      </c>
      <c r="C430" s="10">
        <v>75</v>
      </c>
      <c r="D430" s="13">
        <v>16</v>
      </c>
      <c r="E430" s="13">
        <v>64</v>
      </c>
      <c r="F430" s="13">
        <v>38</v>
      </c>
      <c r="G430" s="5"/>
      <c r="H430" s="59">
        <f>(F430-B430)</f>
        <v>-22</v>
      </c>
      <c r="I430" s="6">
        <f>(F430-B430)/B430</f>
        <v>-0.36666666666666664</v>
      </c>
      <c r="K430" s="348">
        <f t="shared" si="64"/>
        <v>-26</v>
      </c>
      <c r="L430" s="349">
        <f>(F430-E430)/E430</f>
        <v>-0.40625</v>
      </c>
    </row>
    <row r="431" spans="1:12" ht="12.75" customHeight="1">
      <c r="A431" s="224" t="s">
        <v>32</v>
      </c>
      <c r="B431" s="10">
        <v>0</v>
      </c>
      <c r="C431" s="10">
        <v>0</v>
      </c>
      <c r="D431" s="13">
        <v>1</v>
      </c>
      <c r="E431" s="13">
        <v>1</v>
      </c>
      <c r="F431" s="13">
        <v>0</v>
      </c>
      <c r="G431" s="5"/>
      <c r="H431" s="58">
        <f>(F431-B431)</f>
        <v>0</v>
      </c>
      <c r="I431" s="7">
        <v>0</v>
      </c>
      <c r="K431" s="348">
        <f t="shared" si="64"/>
        <v>-1</v>
      </c>
      <c r="L431" s="349">
        <f>(F431-E431)/E431</f>
        <v>-1</v>
      </c>
    </row>
    <row r="432" spans="1:12" ht="12.75" customHeight="1">
      <c r="A432" s="224" t="s">
        <v>224</v>
      </c>
      <c r="B432" s="166"/>
      <c r="C432" s="13">
        <v>0</v>
      </c>
      <c r="D432" s="13">
        <v>0</v>
      </c>
      <c r="E432" s="13">
        <v>0</v>
      </c>
      <c r="F432" s="13">
        <v>0</v>
      </c>
      <c r="G432" s="5"/>
      <c r="H432" s="58" t="s">
        <v>255</v>
      </c>
      <c r="I432" s="58" t="s">
        <v>255</v>
      </c>
      <c r="K432" s="128">
        <f t="shared" si="64"/>
        <v>0</v>
      </c>
      <c r="L432" s="57">
        <v>0</v>
      </c>
    </row>
    <row r="433" spans="1:12" ht="12.75" customHeight="1">
      <c r="A433" s="8" t="s">
        <v>5</v>
      </c>
      <c r="B433" s="210">
        <f>SUM(B427:B432)</f>
        <v>788</v>
      </c>
      <c r="C433" s="210">
        <f>SUM(C427:C432)</f>
        <v>870</v>
      </c>
      <c r="D433" s="210">
        <f>SUM(D427:D432)</f>
        <v>658</v>
      </c>
      <c r="E433" s="210">
        <f>SUM(E427:E432)</f>
        <v>788</v>
      </c>
      <c r="F433" s="210">
        <f>SUM(F427:F432)</f>
        <v>756</v>
      </c>
      <c r="G433" s="212"/>
      <c r="H433" s="356">
        <f>(F433-B433)</f>
        <v>-32</v>
      </c>
      <c r="I433" s="357">
        <f>(F433-B433)/B433</f>
        <v>-0.04060913705583756</v>
      </c>
      <c r="K433" s="350">
        <f t="shared" si="64"/>
        <v>-32</v>
      </c>
      <c r="L433" s="351">
        <f>(F433-E433)/E433</f>
        <v>-0.04060913705583756</v>
      </c>
    </row>
    <row r="434" spans="1:12" ht="12.75" customHeight="1">
      <c r="A434" s="225"/>
      <c r="B434" s="264"/>
      <c r="C434" s="264"/>
      <c r="D434" s="264"/>
      <c r="E434" s="264"/>
      <c r="F434" s="264"/>
      <c r="G434" s="203"/>
      <c r="H434" s="297"/>
      <c r="I434" s="298"/>
      <c r="J434" s="27"/>
      <c r="K434" s="182"/>
      <c r="L434" s="271"/>
    </row>
    <row r="435" spans="1:12" ht="12.75" customHeight="1">
      <c r="A435" s="263"/>
      <c r="B435" s="234"/>
      <c r="C435" s="234"/>
      <c r="D435" s="234"/>
      <c r="E435" s="234"/>
      <c r="F435" s="234"/>
      <c r="G435" s="203"/>
      <c r="H435" s="182"/>
      <c r="I435" s="183"/>
      <c r="J435" s="27"/>
      <c r="K435" s="182"/>
      <c r="L435" s="271"/>
    </row>
    <row r="436" spans="1:12" ht="12.75" customHeight="1">
      <c r="A436" s="263"/>
      <c r="B436" s="234"/>
      <c r="C436" s="234"/>
      <c r="D436" s="234"/>
      <c r="E436" s="234"/>
      <c r="F436" s="234"/>
      <c r="G436" s="203"/>
      <c r="H436" s="182"/>
      <c r="I436" s="183"/>
      <c r="J436" s="27"/>
      <c r="K436" s="182"/>
      <c r="L436" s="271"/>
    </row>
    <row r="437" spans="1:12" ht="12.75" customHeight="1">
      <c r="A437" s="3"/>
      <c r="B437" s="266"/>
      <c r="C437" s="266"/>
      <c r="D437" s="266"/>
      <c r="E437" s="266"/>
      <c r="F437" s="266"/>
      <c r="G437" s="203"/>
      <c r="H437" s="182"/>
      <c r="I437" s="183"/>
      <c r="J437" s="27"/>
      <c r="K437" s="268"/>
      <c r="L437" s="274"/>
    </row>
    <row r="438" spans="1:12" ht="12.75" customHeight="1">
      <c r="A438" s="134" t="s">
        <v>208</v>
      </c>
      <c r="B438" s="135"/>
      <c r="C438" s="135"/>
      <c r="D438" s="135"/>
      <c r="E438" s="143"/>
      <c r="F438" s="368"/>
      <c r="G438" s="12"/>
      <c r="H438" s="139"/>
      <c r="I438" s="139"/>
      <c r="K438" s="136"/>
      <c r="L438" s="136"/>
    </row>
    <row r="439" spans="1:12" ht="12.75" customHeight="1">
      <c r="A439" s="185" t="s">
        <v>28</v>
      </c>
      <c r="B439" s="15">
        <v>171</v>
      </c>
      <c r="C439" s="13">
        <v>187</v>
      </c>
      <c r="D439" s="13">
        <v>278</v>
      </c>
      <c r="E439" s="13">
        <v>172</v>
      </c>
      <c r="F439" s="13">
        <v>207</v>
      </c>
      <c r="G439" s="5"/>
      <c r="H439" s="58">
        <f aca="true" t="shared" si="65" ref="H439:H445">(F439-B439)</f>
        <v>36</v>
      </c>
      <c r="I439" s="7">
        <f aca="true" t="shared" si="66" ref="I439:I445">(F439-B439)/B439</f>
        <v>0.21052631578947367</v>
      </c>
      <c r="K439" s="128">
        <f aca="true" t="shared" si="67" ref="K439:K445">(F439-E439)</f>
        <v>35</v>
      </c>
      <c r="L439" s="57">
        <f aca="true" t="shared" si="68" ref="L439:L445">(F439-E439)/E439</f>
        <v>0.20348837209302326</v>
      </c>
    </row>
    <row r="440" spans="1:12" ht="12.75" customHeight="1">
      <c r="A440" s="185" t="s">
        <v>29</v>
      </c>
      <c r="B440" s="15">
        <v>155</v>
      </c>
      <c r="C440" s="13">
        <v>157</v>
      </c>
      <c r="D440" s="13">
        <v>73</v>
      </c>
      <c r="E440" s="13">
        <v>156</v>
      </c>
      <c r="F440" s="13">
        <v>195</v>
      </c>
      <c r="G440" s="5"/>
      <c r="H440" s="58">
        <f t="shared" si="65"/>
        <v>40</v>
      </c>
      <c r="I440" s="7">
        <f t="shared" si="66"/>
        <v>0.25806451612903225</v>
      </c>
      <c r="K440" s="128">
        <f t="shared" si="67"/>
        <v>39</v>
      </c>
      <c r="L440" s="57">
        <f t="shared" si="68"/>
        <v>0.25</v>
      </c>
    </row>
    <row r="441" spans="1:12" ht="12.75" customHeight="1">
      <c r="A441" s="185" t="s">
        <v>30</v>
      </c>
      <c r="B441" s="15">
        <v>906</v>
      </c>
      <c r="C441" s="13">
        <v>988</v>
      </c>
      <c r="D441" s="13">
        <v>657</v>
      </c>
      <c r="E441" s="13">
        <v>834</v>
      </c>
      <c r="F441" s="13">
        <v>975</v>
      </c>
      <c r="G441" s="5"/>
      <c r="H441" s="58">
        <f t="shared" si="65"/>
        <v>69</v>
      </c>
      <c r="I441" s="7">
        <f t="shared" si="66"/>
        <v>0.076158940397351</v>
      </c>
      <c r="K441" s="128">
        <f t="shared" si="67"/>
        <v>141</v>
      </c>
      <c r="L441" s="57">
        <f t="shared" si="68"/>
        <v>0.16906474820143885</v>
      </c>
    </row>
    <row r="442" spans="1:12" ht="12.75" customHeight="1">
      <c r="A442" s="185" t="s">
        <v>31</v>
      </c>
      <c r="B442" s="15">
        <v>85</v>
      </c>
      <c r="C442" s="13">
        <v>115</v>
      </c>
      <c r="D442" s="13">
        <v>38</v>
      </c>
      <c r="E442" s="13">
        <v>108</v>
      </c>
      <c r="F442" s="13">
        <v>125</v>
      </c>
      <c r="G442" s="5"/>
      <c r="H442" s="58">
        <f t="shared" si="65"/>
        <v>40</v>
      </c>
      <c r="I442" s="7">
        <f t="shared" si="66"/>
        <v>0.47058823529411764</v>
      </c>
      <c r="K442" s="128">
        <f t="shared" si="67"/>
        <v>17</v>
      </c>
      <c r="L442" s="57">
        <f t="shared" si="68"/>
        <v>0.1574074074074074</v>
      </c>
    </row>
    <row r="443" spans="1:12" ht="12.75" customHeight="1">
      <c r="A443" s="185" t="s">
        <v>32</v>
      </c>
      <c r="B443" s="15">
        <v>0</v>
      </c>
      <c r="C443" s="13">
        <v>18</v>
      </c>
      <c r="D443" s="13">
        <v>2</v>
      </c>
      <c r="E443" s="13">
        <v>2</v>
      </c>
      <c r="F443" s="13">
        <v>3</v>
      </c>
      <c r="G443" s="5"/>
      <c r="H443" s="58">
        <f t="shared" si="65"/>
        <v>3</v>
      </c>
      <c r="I443" s="7">
        <v>0</v>
      </c>
      <c r="K443" s="128">
        <f t="shared" si="67"/>
        <v>1</v>
      </c>
      <c r="L443" s="57">
        <f t="shared" si="68"/>
        <v>0.5</v>
      </c>
    </row>
    <row r="444" spans="1:12" ht="12.75" customHeight="1">
      <c r="A444" s="185" t="s">
        <v>224</v>
      </c>
      <c r="B444" s="166"/>
      <c r="C444" s="13">
        <v>0</v>
      </c>
      <c r="D444" s="13">
        <v>0</v>
      </c>
      <c r="E444" s="13">
        <v>0</v>
      </c>
      <c r="F444" s="13">
        <v>0</v>
      </c>
      <c r="G444" s="5"/>
      <c r="H444" s="58" t="s">
        <v>255</v>
      </c>
      <c r="I444" s="58" t="s">
        <v>255</v>
      </c>
      <c r="K444" s="128">
        <f t="shared" si="67"/>
        <v>0</v>
      </c>
      <c r="L444" s="57">
        <v>0</v>
      </c>
    </row>
    <row r="445" spans="1:12" ht="13.5" customHeight="1">
      <c r="A445" s="9" t="s">
        <v>5</v>
      </c>
      <c r="B445" s="210">
        <f>SUM(B439:B444)</f>
        <v>1317</v>
      </c>
      <c r="C445" s="210">
        <f>SUM(C439:C444)</f>
        <v>1465</v>
      </c>
      <c r="D445" s="210">
        <f>SUM(D439:D444)</f>
        <v>1048</v>
      </c>
      <c r="E445" s="210">
        <f>SUM(E439:E444)</f>
        <v>1272</v>
      </c>
      <c r="F445" s="210">
        <f>SUM(F439:F444)</f>
        <v>1505</v>
      </c>
      <c r="G445" s="204"/>
      <c r="H445" s="116">
        <f t="shared" si="65"/>
        <v>188</v>
      </c>
      <c r="I445" s="108">
        <f t="shared" si="66"/>
        <v>0.1427486712224753</v>
      </c>
      <c r="K445" s="116">
        <f t="shared" si="67"/>
        <v>233</v>
      </c>
      <c r="L445" s="108">
        <f t="shared" si="68"/>
        <v>0.1831761006289308</v>
      </c>
    </row>
    <row r="446" spans="1:12" ht="12.75" customHeight="1">
      <c r="A446" s="20"/>
      <c r="B446" s="234"/>
      <c r="C446" s="234"/>
      <c r="D446" s="234"/>
      <c r="E446" s="234"/>
      <c r="F446" s="234"/>
      <c r="G446" s="203"/>
      <c r="H446" s="272"/>
      <c r="I446" s="273"/>
      <c r="J446" s="27"/>
      <c r="K446" s="182"/>
      <c r="L446" s="183"/>
    </row>
    <row r="447" spans="1:12" ht="12.75" customHeight="1">
      <c r="A447" s="20"/>
      <c r="B447" s="234"/>
      <c r="C447" s="234"/>
      <c r="D447" s="234"/>
      <c r="E447" s="234"/>
      <c r="F447" s="234"/>
      <c r="G447" s="203"/>
      <c r="H447" s="272"/>
      <c r="I447" s="273"/>
      <c r="J447" s="27"/>
      <c r="K447" s="182"/>
      <c r="L447" s="183"/>
    </row>
    <row r="448" spans="1:12" ht="12.75" customHeight="1">
      <c r="A448" s="20"/>
      <c r="B448" s="234"/>
      <c r="C448" s="234"/>
      <c r="D448" s="234"/>
      <c r="E448" s="234"/>
      <c r="F448" s="234"/>
      <c r="G448" s="203"/>
      <c r="H448" s="272"/>
      <c r="I448" s="273"/>
      <c r="J448" s="27"/>
      <c r="K448" s="182"/>
      <c r="L448" s="183"/>
    </row>
    <row r="449" spans="1:12" ht="12.75" customHeight="1">
      <c r="A449" s="275"/>
      <c r="B449" s="103"/>
      <c r="C449" s="276"/>
      <c r="D449" s="27"/>
      <c r="E449" s="103"/>
      <c r="F449" s="103"/>
      <c r="G449" s="103"/>
      <c r="H449" s="103"/>
      <c r="I449" s="11"/>
      <c r="J449" s="27"/>
      <c r="K449" s="27"/>
      <c r="L449" s="27"/>
    </row>
    <row r="450" spans="1:12" ht="12.75" customHeight="1">
      <c r="A450" s="20"/>
      <c r="B450" s="234"/>
      <c r="C450" s="234"/>
      <c r="D450" s="234"/>
      <c r="E450" s="234"/>
      <c r="F450" s="234"/>
      <c r="G450" s="203"/>
      <c r="H450" s="272"/>
      <c r="I450" s="273"/>
      <c r="J450" s="27"/>
      <c r="K450" s="182"/>
      <c r="L450" s="183"/>
    </row>
    <row r="451" spans="1:12" ht="12.75" customHeight="1">
      <c r="A451" s="20"/>
      <c r="B451" s="234"/>
      <c r="C451" s="234"/>
      <c r="D451" s="234"/>
      <c r="E451" s="234"/>
      <c r="F451" s="234"/>
      <c r="G451" s="203"/>
      <c r="H451" s="272"/>
      <c r="I451" s="273"/>
      <c r="J451" s="27"/>
      <c r="K451" s="182"/>
      <c r="L451" s="183"/>
    </row>
    <row r="452" spans="1:12" ht="12.75" customHeight="1">
      <c r="A452" s="20"/>
      <c r="B452" s="234"/>
      <c r="C452" s="234"/>
      <c r="D452" s="234"/>
      <c r="E452" s="234"/>
      <c r="F452" s="234"/>
      <c r="G452" s="203"/>
      <c r="H452" s="272"/>
      <c r="I452" s="273"/>
      <c r="J452" s="27"/>
      <c r="K452" s="182"/>
      <c r="L452" s="183"/>
    </row>
    <row r="453" spans="1:12" ht="12.75" customHeight="1">
      <c r="A453" s="275"/>
      <c r="B453" s="281"/>
      <c r="C453" s="281"/>
      <c r="D453" s="282"/>
      <c r="E453" s="281"/>
      <c r="F453" s="103"/>
      <c r="G453" s="103"/>
      <c r="H453" s="103"/>
      <c r="I453" s="11"/>
      <c r="J453" s="27"/>
      <c r="K453" s="27"/>
      <c r="L453" s="27"/>
    </row>
    <row r="454" spans="1:12" ht="12.75" customHeight="1">
      <c r="A454" s="20"/>
      <c r="B454" s="234"/>
      <c r="C454" s="234"/>
      <c r="D454" s="234"/>
      <c r="E454" s="234"/>
      <c r="F454" s="234"/>
      <c r="G454" s="203"/>
      <c r="H454" s="272"/>
      <c r="I454" s="273"/>
      <c r="J454" s="27"/>
      <c r="K454" s="182"/>
      <c r="L454" s="183"/>
    </row>
    <row r="455" spans="1:12" ht="12.75" customHeight="1">
      <c r="A455" s="20"/>
      <c r="B455" s="234"/>
      <c r="C455" s="234"/>
      <c r="D455" s="234"/>
      <c r="E455" s="234"/>
      <c r="F455" s="234"/>
      <c r="G455" s="203"/>
      <c r="H455" s="272"/>
      <c r="I455" s="273"/>
      <c r="J455" s="27"/>
      <c r="K455" s="182"/>
      <c r="L455" s="183"/>
    </row>
    <row r="456" spans="1:12" ht="12.75" customHeight="1">
      <c r="A456" s="20"/>
      <c r="B456" s="234"/>
      <c r="C456" s="234"/>
      <c r="D456" s="234"/>
      <c r="E456" s="234"/>
      <c r="F456" s="234"/>
      <c r="G456" s="203"/>
      <c r="H456" s="272"/>
      <c r="I456" s="273"/>
      <c r="J456" s="27"/>
      <c r="K456" s="182"/>
      <c r="L456" s="183"/>
    </row>
    <row r="457" spans="1:12" ht="12.75" customHeight="1">
      <c r="A457" s="20"/>
      <c r="B457" s="234"/>
      <c r="C457" s="234"/>
      <c r="D457" s="234"/>
      <c r="E457" s="234"/>
      <c r="F457" s="234"/>
      <c r="G457" s="203"/>
      <c r="H457" s="272"/>
      <c r="I457" s="273"/>
      <c r="J457" s="27"/>
      <c r="K457" s="182"/>
      <c r="L457" s="183"/>
    </row>
    <row r="458" spans="1:12" ht="12.75" customHeight="1">
      <c r="A458" s="20"/>
      <c r="B458" s="234"/>
      <c r="C458" s="234"/>
      <c r="D458" s="234"/>
      <c r="E458" s="234"/>
      <c r="F458" s="234"/>
      <c r="G458" s="203"/>
      <c r="H458" s="272"/>
      <c r="I458" s="273"/>
      <c r="J458" s="27"/>
      <c r="K458" s="182"/>
      <c r="L458" s="183"/>
    </row>
    <row r="459" spans="1:12" ht="12.75" customHeight="1">
      <c r="A459" s="20"/>
      <c r="B459" s="234"/>
      <c r="C459" s="234"/>
      <c r="D459" s="234"/>
      <c r="E459" s="234"/>
      <c r="F459" s="234"/>
      <c r="G459" s="203"/>
      <c r="H459" s="272"/>
      <c r="I459" s="273"/>
      <c r="J459" s="27"/>
      <c r="K459" s="182"/>
      <c r="L459" s="183"/>
    </row>
    <row r="460" spans="1:12" ht="12.75" customHeight="1">
      <c r="A460" s="20"/>
      <c r="B460" s="234"/>
      <c r="C460" s="234"/>
      <c r="D460" s="234"/>
      <c r="E460" s="234"/>
      <c r="F460" s="234"/>
      <c r="G460" s="203"/>
      <c r="H460" s="272"/>
      <c r="I460" s="273"/>
      <c r="J460" s="27"/>
      <c r="K460" s="182"/>
      <c r="L460" s="183"/>
    </row>
    <row r="461" spans="1:12" ht="12.75" customHeight="1">
      <c r="A461" s="20"/>
      <c r="B461" s="234"/>
      <c r="C461" s="234"/>
      <c r="D461" s="234"/>
      <c r="E461" s="234"/>
      <c r="F461" s="234"/>
      <c r="G461" s="203"/>
      <c r="H461" s="272"/>
      <c r="I461" s="273"/>
      <c r="J461" s="27"/>
      <c r="K461" s="182"/>
      <c r="L461" s="183"/>
    </row>
    <row r="462" spans="1:12" s="87" customFormat="1" ht="12.75" customHeight="1">
      <c r="A462" s="168">
        <v>39122</v>
      </c>
      <c r="B462" s="169"/>
      <c r="E462" s="170">
        <v>7</v>
      </c>
      <c r="F462" s="5"/>
      <c r="G462" s="169"/>
      <c r="H462" s="169"/>
      <c r="K462"/>
      <c r="L462" s="170" t="s">
        <v>175</v>
      </c>
    </row>
    <row r="463" spans="1:12" ht="20.25" customHeight="1">
      <c r="A463" s="575" t="s">
        <v>362</v>
      </c>
      <c r="B463" s="575"/>
      <c r="C463" s="575"/>
      <c r="D463" s="575"/>
      <c r="E463" s="575"/>
      <c r="F463" s="575"/>
      <c r="G463" s="575"/>
      <c r="H463" s="575"/>
      <c r="I463" s="575"/>
      <c r="J463" s="575"/>
      <c r="K463" s="575"/>
      <c r="L463" s="575"/>
    </row>
    <row r="464" spans="1:9" ht="15">
      <c r="A464" s="110"/>
      <c r="B464" s="111"/>
      <c r="C464" s="111"/>
      <c r="D464" s="111"/>
      <c r="E464" s="111"/>
      <c r="F464" s="369"/>
      <c r="G464" s="111"/>
      <c r="H464" s="111"/>
      <c r="I464" s="111"/>
    </row>
    <row r="465" spans="1:12" ht="12.75" customHeight="1">
      <c r="A465" s="146"/>
      <c r="B465" s="147"/>
      <c r="C465" s="147"/>
      <c r="D465" s="147"/>
      <c r="E465" s="147"/>
      <c r="F465" s="373"/>
      <c r="G465" s="1"/>
      <c r="H465" s="137" t="s">
        <v>169</v>
      </c>
      <c r="I465" s="137" t="s">
        <v>0</v>
      </c>
      <c r="K465" s="137" t="s">
        <v>169</v>
      </c>
      <c r="L465" s="137" t="s">
        <v>0</v>
      </c>
    </row>
    <row r="466" spans="1:12" ht="12.75" customHeight="1">
      <c r="A466" s="148" t="s">
        <v>1</v>
      </c>
      <c r="B466" s="149"/>
      <c r="C466" s="150"/>
      <c r="D466" s="149"/>
      <c r="E466" s="149"/>
      <c r="F466" s="374"/>
      <c r="H466" s="138" t="s">
        <v>2</v>
      </c>
      <c r="I466" s="138" t="s">
        <v>2</v>
      </c>
      <c r="K466" s="138" t="s">
        <v>2</v>
      </c>
      <c r="L466" s="138" t="s">
        <v>2</v>
      </c>
    </row>
    <row r="467" spans="1:12" ht="12.75" customHeight="1">
      <c r="A467" s="151"/>
      <c r="B467" s="152"/>
      <c r="C467" s="152"/>
      <c r="D467" s="152"/>
      <c r="E467" s="152"/>
      <c r="F467" s="375"/>
      <c r="H467" s="139">
        <v>2004</v>
      </c>
      <c r="I467" s="139">
        <v>2004</v>
      </c>
      <c r="K467" s="139">
        <v>2007</v>
      </c>
      <c r="L467" s="139">
        <v>2007</v>
      </c>
    </row>
    <row r="468" spans="1:12" ht="12.75" customHeight="1">
      <c r="A468" s="145"/>
      <c r="B468" s="136">
        <v>2004</v>
      </c>
      <c r="C468" s="136">
        <v>2005</v>
      </c>
      <c r="D468" s="361">
        <v>2006</v>
      </c>
      <c r="E468" s="361">
        <v>2007</v>
      </c>
      <c r="F468" s="361">
        <v>2008</v>
      </c>
      <c r="G468" s="197"/>
      <c r="H468" s="136" t="s">
        <v>354</v>
      </c>
      <c r="I468" s="136" t="s">
        <v>354</v>
      </c>
      <c r="K468" s="136" t="s">
        <v>354</v>
      </c>
      <c r="L468" s="136" t="s">
        <v>354</v>
      </c>
    </row>
    <row r="469" spans="1:12" ht="12.75" customHeight="1">
      <c r="A469" s="224" t="s">
        <v>33</v>
      </c>
      <c r="B469" s="4">
        <f aca="true" t="shared" si="69" ref="B469:F473">SUM(B488,B497,B506,B515)</f>
        <v>8688</v>
      </c>
      <c r="C469" s="4">
        <f t="shared" si="69"/>
        <v>8564</v>
      </c>
      <c r="D469" s="4">
        <f t="shared" si="69"/>
        <v>5131</v>
      </c>
      <c r="E469" s="4">
        <f t="shared" si="69"/>
        <v>6048</v>
      </c>
      <c r="F469" s="4">
        <f>SUM(F488,F497,F506,F515)</f>
        <v>6738</v>
      </c>
      <c r="G469" s="5"/>
      <c r="H469" s="59">
        <f>(F469-B469)</f>
        <v>-1950</v>
      </c>
      <c r="I469" s="6">
        <f>(F469-B469)/B469</f>
        <v>-0.2244475138121547</v>
      </c>
      <c r="K469" s="128">
        <f>(F469-E469)</f>
        <v>690</v>
      </c>
      <c r="L469" s="57">
        <f>(F469-E469)/E469</f>
        <v>0.11408730158730158</v>
      </c>
    </row>
    <row r="470" spans="1:12" s="74" customFormat="1" ht="13.5">
      <c r="A470" s="224" t="s">
        <v>34</v>
      </c>
      <c r="B470" s="4">
        <f t="shared" si="69"/>
        <v>3726</v>
      </c>
      <c r="C470" s="4">
        <f t="shared" si="69"/>
        <v>4024</v>
      </c>
      <c r="D470" s="4">
        <f t="shared" si="69"/>
        <v>2351</v>
      </c>
      <c r="E470" s="4">
        <f t="shared" si="69"/>
        <v>2684</v>
      </c>
      <c r="F470" s="4">
        <f t="shared" si="69"/>
        <v>3067</v>
      </c>
      <c r="G470" s="5"/>
      <c r="H470" s="59">
        <f>(F470-B470)</f>
        <v>-659</v>
      </c>
      <c r="I470" s="6">
        <f>(F470-B470)/B470</f>
        <v>-0.17686527106816963</v>
      </c>
      <c r="K470" s="128">
        <f>(F470-E470)</f>
        <v>383</v>
      </c>
      <c r="L470" s="57">
        <f>(F470-E470)/E470</f>
        <v>0.14269746646795828</v>
      </c>
    </row>
    <row r="471" spans="1:12" ht="12.75" customHeight="1">
      <c r="A471" s="224" t="s">
        <v>35</v>
      </c>
      <c r="B471" s="4">
        <f t="shared" si="69"/>
        <v>3890</v>
      </c>
      <c r="C471" s="4">
        <f t="shared" si="69"/>
        <v>4035</v>
      </c>
      <c r="D471" s="4">
        <f t="shared" si="69"/>
        <v>2455</v>
      </c>
      <c r="E471" s="4">
        <f t="shared" si="69"/>
        <v>2906</v>
      </c>
      <c r="F471" s="4">
        <f t="shared" si="69"/>
        <v>3209</v>
      </c>
      <c r="G471" s="5"/>
      <c r="H471" s="59">
        <f>(F471-B471)</f>
        <v>-681</v>
      </c>
      <c r="I471" s="6">
        <f>(F471-B471)/B471</f>
        <v>-0.17506426735218508</v>
      </c>
      <c r="K471" s="128">
        <f>(F471-E471)</f>
        <v>303</v>
      </c>
      <c r="L471" s="57">
        <f>(F471-E471)/E471</f>
        <v>0.10426703372333104</v>
      </c>
    </row>
    <row r="472" spans="1:12" ht="12.75" customHeight="1">
      <c r="A472" s="224" t="s">
        <v>36</v>
      </c>
      <c r="B472" s="4">
        <f t="shared" si="69"/>
        <v>139</v>
      </c>
      <c r="C472" s="4">
        <f t="shared" si="69"/>
        <v>164</v>
      </c>
      <c r="D472" s="4">
        <f t="shared" si="69"/>
        <v>65</v>
      </c>
      <c r="E472" s="4">
        <f t="shared" si="69"/>
        <v>142</v>
      </c>
      <c r="F472" s="4">
        <f t="shared" si="69"/>
        <v>165</v>
      </c>
      <c r="G472" s="5"/>
      <c r="H472" s="58">
        <f>(F472-B472)</f>
        <v>26</v>
      </c>
      <c r="I472" s="7">
        <f>(F472-B472)/B472</f>
        <v>0.18705035971223022</v>
      </c>
      <c r="K472" s="128">
        <f>(F472-E472)</f>
        <v>23</v>
      </c>
      <c r="L472" s="57">
        <f>(F472-E472)/E472</f>
        <v>0.1619718309859155</v>
      </c>
    </row>
    <row r="473" spans="1:12" ht="12.75" customHeight="1">
      <c r="A473" s="8" t="s">
        <v>5</v>
      </c>
      <c r="B473" s="213">
        <f t="shared" si="69"/>
        <v>16443</v>
      </c>
      <c r="C473" s="213">
        <f t="shared" si="69"/>
        <v>16787</v>
      </c>
      <c r="D473" s="213">
        <f t="shared" si="69"/>
        <v>10002</v>
      </c>
      <c r="E473" s="213">
        <f t="shared" si="69"/>
        <v>11780</v>
      </c>
      <c r="F473" s="213">
        <f t="shared" si="69"/>
        <v>13179</v>
      </c>
      <c r="G473" s="205"/>
      <c r="H473" s="356">
        <f>(F473-B473)</f>
        <v>-3264</v>
      </c>
      <c r="I473" s="357">
        <f>(F473-B473)/B473</f>
        <v>-0.19850392264185368</v>
      </c>
      <c r="K473" s="209">
        <f>(F473-E473)</f>
        <v>1399</v>
      </c>
      <c r="L473" s="206">
        <f>(F473-E473)/E473</f>
        <v>0.11876061120543294</v>
      </c>
    </row>
    <row r="475" spans="1:6" ht="12.75" customHeight="1">
      <c r="A475" s="227" t="s">
        <v>232</v>
      </c>
      <c r="B475" s="228"/>
      <c r="C475" s="228"/>
      <c r="D475" s="228"/>
      <c r="E475" s="228"/>
      <c r="F475" s="364"/>
    </row>
    <row r="476" spans="1:6" ht="12.75" customHeight="1">
      <c r="A476" s="224" t="s">
        <v>33</v>
      </c>
      <c r="B476" s="231">
        <f>B469/$B$473</f>
        <v>0.528370735267287</v>
      </c>
      <c r="C476" s="231">
        <f>C469/$C$473</f>
        <v>0.5101566688508965</v>
      </c>
      <c r="D476" s="231">
        <f>D469/$D$473</f>
        <v>0.5129974005198961</v>
      </c>
      <c r="E476" s="231">
        <f>E469/$E$473</f>
        <v>0.5134125636672326</v>
      </c>
      <c r="F476" s="231">
        <f>F469/$F$473</f>
        <v>0.5112679262463009</v>
      </c>
    </row>
    <row r="477" spans="1:6" ht="12.75" customHeight="1">
      <c r="A477" s="224" t="s">
        <v>34</v>
      </c>
      <c r="B477" s="231">
        <f>B470/$B$473</f>
        <v>0.22660098522167488</v>
      </c>
      <c r="C477" s="231">
        <f>C470/$C$473</f>
        <v>0.23970929886221481</v>
      </c>
      <c r="D477" s="231">
        <f>D470/$D$473</f>
        <v>0.23505298940211958</v>
      </c>
      <c r="E477" s="231">
        <f>E470/$E$473</f>
        <v>0.22784380305602717</v>
      </c>
      <c r="F477" s="231">
        <f>F470/$F$473</f>
        <v>0.2327187191744442</v>
      </c>
    </row>
    <row r="478" spans="1:6" ht="12.75" customHeight="1">
      <c r="A478" s="224" t="s">
        <v>35</v>
      </c>
      <c r="B478" s="231">
        <f>B471/$B$473</f>
        <v>0.2365748342759837</v>
      </c>
      <c r="C478" s="231">
        <f>C471/$C$473</f>
        <v>0.24036456782033716</v>
      </c>
      <c r="D478" s="231">
        <f>D471/$D$473</f>
        <v>0.24545090981803638</v>
      </c>
      <c r="E478" s="231">
        <f>E471/$E$473</f>
        <v>0.2466893039049236</v>
      </c>
      <c r="F478" s="231">
        <f>F471/$F$473</f>
        <v>0.2434934365278094</v>
      </c>
    </row>
    <row r="479" spans="1:6" ht="12.75" customHeight="1">
      <c r="A479" s="224" t="s">
        <v>36</v>
      </c>
      <c r="B479" s="231">
        <f>B472/$B$473</f>
        <v>0.008453445235054431</v>
      </c>
      <c r="C479" s="231">
        <f>C472/$C$473</f>
        <v>0.009769464466551497</v>
      </c>
      <c r="D479" s="231">
        <f>D472/$D$473</f>
        <v>0.006498700259948011</v>
      </c>
      <c r="E479" s="231">
        <f>E472/$E$473</f>
        <v>0.012054329371816639</v>
      </c>
      <c r="F479" s="231">
        <f>F472/$F$473</f>
        <v>0.012519918051445481</v>
      </c>
    </row>
    <row r="480" spans="1:7" ht="12.75" customHeight="1">
      <c r="A480" s="330"/>
      <c r="B480" s="243"/>
      <c r="C480" s="243"/>
      <c r="D480" s="243"/>
      <c r="E480" s="243"/>
      <c r="F480" s="243"/>
      <c r="G480" s="27"/>
    </row>
    <row r="482" spans="1:12" ht="15">
      <c r="A482" s="575" t="s">
        <v>363</v>
      </c>
      <c r="B482" s="575"/>
      <c r="C482" s="575"/>
      <c r="D482" s="575"/>
      <c r="E482" s="575"/>
      <c r="F482" s="575"/>
      <c r="G482" s="575"/>
      <c r="H482" s="575"/>
      <c r="I482" s="575"/>
      <c r="J482" s="575"/>
      <c r="K482" s="575"/>
      <c r="L482" s="575"/>
    </row>
    <row r="483" spans="1:9" ht="15">
      <c r="A483" s="110"/>
      <c r="B483" s="111"/>
      <c r="C483" s="111"/>
      <c r="D483" s="111"/>
      <c r="E483" s="111"/>
      <c r="F483" s="369"/>
      <c r="G483" s="111"/>
      <c r="H483" s="111"/>
      <c r="I483" s="111"/>
    </row>
    <row r="484" spans="1:12" ht="15">
      <c r="A484" s="146"/>
      <c r="B484" s="147"/>
      <c r="C484" s="147"/>
      <c r="D484" s="147"/>
      <c r="E484" s="147"/>
      <c r="F484" s="373"/>
      <c r="G484" s="23"/>
      <c r="H484" s="137" t="s">
        <v>169</v>
      </c>
      <c r="I484" s="137" t="s">
        <v>0</v>
      </c>
      <c r="K484" s="137" t="s">
        <v>169</v>
      </c>
      <c r="L484" s="137" t="s">
        <v>0</v>
      </c>
    </row>
    <row r="485" spans="1:12" ht="12.75" customHeight="1">
      <c r="A485" s="148"/>
      <c r="B485" s="149"/>
      <c r="C485" s="150"/>
      <c r="D485" s="149"/>
      <c r="E485" s="149"/>
      <c r="F485" s="374"/>
      <c r="H485" s="138" t="s">
        <v>2</v>
      </c>
      <c r="I485" s="138" t="s">
        <v>2</v>
      </c>
      <c r="K485" s="138" t="s">
        <v>2</v>
      </c>
      <c r="L485" s="138" t="s">
        <v>2</v>
      </c>
    </row>
    <row r="486" spans="1:12" ht="12.75" customHeight="1">
      <c r="A486" s="129" t="s">
        <v>27</v>
      </c>
      <c r="B486" s="135"/>
      <c r="C486" s="135"/>
      <c r="D486" s="135"/>
      <c r="E486" s="135"/>
      <c r="F486" s="360"/>
      <c r="H486" s="139">
        <v>2004</v>
      </c>
      <c r="I486" s="139">
        <v>2004</v>
      </c>
      <c r="K486" s="139">
        <v>2007</v>
      </c>
      <c r="L486" s="139">
        <v>2007</v>
      </c>
    </row>
    <row r="487" spans="1:12" ht="12.75" customHeight="1">
      <c r="A487" s="142"/>
      <c r="B487" s="136">
        <v>2004</v>
      </c>
      <c r="C487" s="136">
        <v>2005</v>
      </c>
      <c r="D487" s="361">
        <v>2006</v>
      </c>
      <c r="E487" s="361">
        <v>2007</v>
      </c>
      <c r="F487" s="361">
        <v>2008</v>
      </c>
      <c r="G487" s="197"/>
      <c r="H487" s="136" t="s">
        <v>354</v>
      </c>
      <c r="I487" s="136" t="s">
        <v>354</v>
      </c>
      <c r="K487" s="136" t="s">
        <v>354</v>
      </c>
      <c r="L487" s="136" t="s">
        <v>354</v>
      </c>
    </row>
    <row r="488" spans="1:12" ht="12.75" customHeight="1">
      <c r="A488" s="224" t="s">
        <v>33</v>
      </c>
      <c r="B488" s="10">
        <v>6015</v>
      </c>
      <c r="C488" s="13">
        <v>5940</v>
      </c>
      <c r="D488" s="13">
        <v>2958</v>
      </c>
      <c r="E488" s="13">
        <v>3616</v>
      </c>
      <c r="F488" s="13">
        <v>4258</v>
      </c>
      <c r="G488" s="5"/>
      <c r="H488" s="59">
        <f>(F488-B488)</f>
        <v>-1757</v>
      </c>
      <c r="I488" s="6">
        <f>(F488-B488)/B488</f>
        <v>-0.2921030756442228</v>
      </c>
      <c r="K488" s="128">
        <f>(F488-E488)</f>
        <v>642</v>
      </c>
      <c r="L488" s="57">
        <f>(F488-E488)/E488</f>
        <v>0.17754424778761063</v>
      </c>
    </row>
    <row r="489" spans="1:12" ht="12.75" customHeight="1">
      <c r="A489" s="224" t="s">
        <v>34</v>
      </c>
      <c r="B489" s="10">
        <v>2560</v>
      </c>
      <c r="C489" s="13">
        <v>2793</v>
      </c>
      <c r="D489" s="13">
        <v>1486</v>
      </c>
      <c r="E489" s="13">
        <v>1698</v>
      </c>
      <c r="F489" s="13">
        <v>2000</v>
      </c>
      <c r="G489" s="5"/>
      <c r="H489" s="59">
        <f>(F489-B489)</f>
        <v>-560</v>
      </c>
      <c r="I489" s="6">
        <f>(F489-B489)/B489</f>
        <v>-0.21875</v>
      </c>
      <c r="K489" s="128">
        <f>(F489-E489)</f>
        <v>302</v>
      </c>
      <c r="L489" s="57">
        <f>(F489-E489)/E489</f>
        <v>0.17785630153121318</v>
      </c>
    </row>
    <row r="490" spans="1:12" ht="12.75" customHeight="1">
      <c r="A490" s="224" t="s">
        <v>35</v>
      </c>
      <c r="B490" s="10">
        <v>2600</v>
      </c>
      <c r="C490" s="13">
        <v>2573</v>
      </c>
      <c r="D490" s="13">
        <v>1443</v>
      </c>
      <c r="E490" s="13">
        <v>1655</v>
      </c>
      <c r="F490" s="13">
        <v>1948</v>
      </c>
      <c r="G490" s="5"/>
      <c r="H490" s="59">
        <f>(F490-B490)</f>
        <v>-652</v>
      </c>
      <c r="I490" s="6">
        <f>(F490-B490)/B490</f>
        <v>-0.25076923076923074</v>
      </c>
      <c r="K490" s="128">
        <f>(F490-E490)</f>
        <v>293</v>
      </c>
      <c r="L490" s="57">
        <f>(F490-E490)/E490</f>
        <v>0.1770392749244713</v>
      </c>
    </row>
    <row r="491" spans="1:12" ht="12.75" customHeight="1">
      <c r="A491" s="224" t="s">
        <v>36</v>
      </c>
      <c r="B491" s="10">
        <v>132</v>
      </c>
      <c r="C491" s="13">
        <v>135</v>
      </c>
      <c r="D491" s="13">
        <v>40</v>
      </c>
      <c r="E491" s="13">
        <v>95</v>
      </c>
      <c r="F491" s="13">
        <v>135</v>
      </c>
      <c r="G491" s="5"/>
      <c r="H491" s="58">
        <f>(F491-B491)</f>
        <v>3</v>
      </c>
      <c r="I491" s="7">
        <f>(F491-B491)/B491</f>
        <v>0.022727272727272728</v>
      </c>
      <c r="K491" s="128">
        <f>(F491-E491)</f>
        <v>40</v>
      </c>
      <c r="L491" s="57">
        <f>(F491-E491)/E491</f>
        <v>0.42105263157894735</v>
      </c>
    </row>
    <row r="492" spans="1:12" ht="12.75" customHeight="1">
      <c r="A492" s="8" t="s">
        <v>5</v>
      </c>
      <c r="B492" s="210">
        <f>SUM(B488:B491)</f>
        <v>11307</v>
      </c>
      <c r="C492" s="210">
        <f>SUM(C488:C491)</f>
        <v>11441</v>
      </c>
      <c r="D492" s="210">
        <f>SUM(D488:D491)</f>
        <v>5927</v>
      </c>
      <c r="E492" s="210">
        <f>SUM(E488:E491)</f>
        <v>7064</v>
      </c>
      <c r="F492" s="210">
        <f>SUM(F488:F491)</f>
        <v>8341</v>
      </c>
      <c r="G492" s="16"/>
      <c r="H492" s="356">
        <f>(F492-B492)</f>
        <v>-2966</v>
      </c>
      <c r="I492" s="357">
        <f>(F492-B492)/B492</f>
        <v>-0.2623153798531883</v>
      </c>
      <c r="J492" s="121"/>
      <c r="K492" s="209">
        <f>(F492-E492)</f>
        <v>1277</v>
      </c>
      <c r="L492" s="206">
        <f>(F492-E492)/E492</f>
        <v>0.1807757644394111</v>
      </c>
    </row>
    <row r="493" spans="1:12" ht="12.75" customHeight="1">
      <c r="A493" s="225"/>
      <c r="B493" s="277"/>
      <c r="C493" s="277"/>
      <c r="D493" s="277"/>
      <c r="E493" s="277"/>
      <c r="F493" s="277"/>
      <c r="G493" s="18"/>
      <c r="H493" s="278"/>
      <c r="I493" s="279"/>
      <c r="J493" s="27"/>
      <c r="K493" s="60"/>
      <c r="L493" s="99"/>
    </row>
    <row r="494" spans="1:12" ht="12.75" customHeight="1">
      <c r="A494" s="263"/>
      <c r="B494" s="101"/>
      <c r="C494" s="101"/>
      <c r="D494" s="101"/>
      <c r="E494" s="101"/>
      <c r="F494" s="101"/>
      <c r="G494" s="18"/>
      <c r="H494" s="246"/>
      <c r="I494" s="247"/>
      <c r="J494" s="27"/>
      <c r="K494" s="60"/>
      <c r="L494" s="99"/>
    </row>
    <row r="495" spans="1:12" ht="12.75" customHeight="1">
      <c r="A495" s="3"/>
      <c r="B495" s="280"/>
      <c r="C495" s="280"/>
      <c r="D495" s="280"/>
      <c r="E495" s="280"/>
      <c r="F495" s="280"/>
      <c r="G495" s="18"/>
      <c r="H495" s="246"/>
      <c r="I495" s="247"/>
      <c r="J495" s="27"/>
      <c r="K495" s="27"/>
      <c r="L495" s="27"/>
    </row>
    <row r="496" spans="1:12" ht="12.75" customHeight="1">
      <c r="A496" s="129" t="s">
        <v>7</v>
      </c>
      <c r="B496" s="135"/>
      <c r="C496" s="135"/>
      <c r="D496" s="135"/>
      <c r="E496" s="143"/>
      <c r="F496" s="371"/>
      <c r="G496" s="12"/>
      <c r="H496" s="139"/>
      <c r="I496" s="139"/>
      <c r="K496" s="235"/>
      <c r="L496" s="235"/>
    </row>
    <row r="497" spans="1:12" ht="12.75" customHeight="1">
      <c r="A497" s="220" t="s">
        <v>33</v>
      </c>
      <c r="B497" s="10">
        <v>1761</v>
      </c>
      <c r="C497" s="10">
        <v>1631</v>
      </c>
      <c r="D497" s="10">
        <v>1400</v>
      </c>
      <c r="E497" s="10">
        <v>1488</v>
      </c>
      <c r="F497" s="10">
        <v>1415</v>
      </c>
      <c r="G497" s="5"/>
      <c r="H497" s="59">
        <f>(F497-B497)</f>
        <v>-346</v>
      </c>
      <c r="I497" s="6">
        <f>(F497-B497)/B497</f>
        <v>-0.1964792731402612</v>
      </c>
      <c r="K497" s="348">
        <f>(F497-E497)</f>
        <v>-73</v>
      </c>
      <c r="L497" s="349">
        <f>(F497-E497)/E497</f>
        <v>-0.049059139784946235</v>
      </c>
    </row>
    <row r="498" spans="1:12" ht="12.75" customHeight="1">
      <c r="A498" s="220" t="s">
        <v>34</v>
      </c>
      <c r="B498" s="10">
        <v>767</v>
      </c>
      <c r="C498" s="10">
        <v>788</v>
      </c>
      <c r="D498" s="10">
        <v>560</v>
      </c>
      <c r="E498" s="10">
        <v>643</v>
      </c>
      <c r="F498" s="10">
        <v>660</v>
      </c>
      <c r="G498" s="5"/>
      <c r="H498" s="59">
        <f>(F498-B498)</f>
        <v>-107</v>
      </c>
      <c r="I498" s="6">
        <f>(F498-B498)/B498</f>
        <v>-0.1395045632333768</v>
      </c>
      <c r="K498" s="128">
        <f>(F498-E498)</f>
        <v>17</v>
      </c>
      <c r="L498" s="57">
        <f>(F498-E498)/E498</f>
        <v>0.026438569206842923</v>
      </c>
    </row>
    <row r="499" spans="1:12" s="74" customFormat="1" ht="13.5">
      <c r="A499" s="220" t="s">
        <v>35</v>
      </c>
      <c r="B499" s="10">
        <v>501</v>
      </c>
      <c r="C499" s="10">
        <v>570</v>
      </c>
      <c r="D499" s="10">
        <v>387</v>
      </c>
      <c r="E499" s="10">
        <v>481</v>
      </c>
      <c r="F499" s="10">
        <v>475</v>
      </c>
      <c r="G499" s="5"/>
      <c r="H499" s="59">
        <f>(F499-B499)</f>
        <v>-26</v>
      </c>
      <c r="I499" s="6">
        <f>(F499-B499)/B499</f>
        <v>-0.05189620758483034</v>
      </c>
      <c r="J499"/>
      <c r="K499" s="348">
        <f>(F499-E499)</f>
        <v>-6</v>
      </c>
      <c r="L499" s="349">
        <f>(F499-E499)/E499</f>
        <v>-0.012474012474012475</v>
      </c>
    </row>
    <row r="500" spans="1:12" ht="12.75" customHeight="1">
      <c r="A500" s="220" t="s">
        <v>36</v>
      </c>
      <c r="B500" s="10">
        <v>2</v>
      </c>
      <c r="C500" s="10">
        <v>22</v>
      </c>
      <c r="D500" s="10">
        <v>22</v>
      </c>
      <c r="E500" s="10">
        <v>44</v>
      </c>
      <c r="F500" s="10">
        <v>27</v>
      </c>
      <c r="G500" s="5"/>
      <c r="H500" s="58">
        <f>(F500-B500)</f>
        <v>25</v>
      </c>
      <c r="I500" s="7">
        <f>(F500-B500)/B500</f>
        <v>12.5</v>
      </c>
      <c r="K500" s="348">
        <f>(F500-E500)</f>
        <v>-17</v>
      </c>
      <c r="L500" s="349">
        <f>(F500-E500)/E500</f>
        <v>-0.38636363636363635</v>
      </c>
    </row>
    <row r="501" spans="1:12" ht="12.75" customHeight="1">
      <c r="A501" s="8" t="s">
        <v>5</v>
      </c>
      <c r="B501" s="210">
        <f>SUM(B497:B500)</f>
        <v>3031</v>
      </c>
      <c r="C501" s="210">
        <f>SUM(C497:C500)</f>
        <v>3011</v>
      </c>
      <c r="D501" s="210">
        <f>SUM(D497:D500)</f>
        <v>2369</v>
      </c>
      <c r="E501" s="210">
        <f>SUM(E497:E500)</f>
        <v>2656</v>
      </c>
      <c r="F501" s="210">
        <f>SUM(F497:F500)</f>
        <v>2577</v>
      </c>
      <c r="G501" s="18"/>
      <c r="H501" s="356">
        <f>(F501-B501)</f>
        <v>-454</v>
      </c>
      <c r="I501" s="357">
        <f>(F501-B501)/B501</f>
        <v>-0.14978554932365556</v>
      </c>
      <c r="J501" s="121"/>
      <c r="K501" s="350">
        <f>(F501-E501)</f>
        <v>-79</v>
      </c>
      <c r="L501" s="351">
        <f>(F501-E501)/E501</f>
        <v>-0.029743975903614456</v>
      </c>
    </row>
    <row r="502" spans="1:12" ht="12.75" customHeight="1">
      <c r="A502" s="225"/>
      <c r="B502" s="277"/>
      <c r="C502" s="277"/>
      <c r="D502" s="277"/>
      <c r="E502" s="277"/>
      <c r="F502" s="277"/>
      <c r="G502" s="18"/>
      <c r="H502" s="278"/>
      <c r="I502" s="279"/>
      <c r="J502" s="27"/>
      <c r="K502" s="60"/>
      <c r="L502" s="99"/>
    </row>
    <row r="503" spans="1:12" ht="12.75" customHeight="1">
      <c r="A503" s="263"/>
      <c r="B503" s="101"/>
      <c r="C503" s="101"/>
      <c r="D503" s="101"/>
      <c r="E503" s="101"/>
      <c r="F503" s="101"/>
      <c r="G503" s="18"/>
      <c r="H503" s="246"/>
      <c r="I503" s="247"/>
      <c r="J503" s="27"/>
      <c r="K503" s="60"/>
      <c r="L503" s="99"/>
    </row>
    <row r="504" spans="1:12" ht="12.75" customHeight="1">
      <c r="A504" s="3"/>
      <c r="B504" s="280"/>
      <c r="C504" s="280"/>
      <c r="D504" s="280"/>
      <c r="E504" s="280"/>
      <c r="F504" s="280"/>
      <c r="G504" s="18"/>
      <c r="H504" s="246"/>
      <c r="I504" s="247"/>
      <c r="J504" s="27"/>
      <c r="K504" s="27"/>
      <c r="L504" s="27"/>
    </row>
    <row r="505" spans="1:12" ht="12.75" customHeight="1">
      <c r="A505" s="129" t="s">
        <v>8</v>
      </c>
      <c r="B505" s="144"/>
      <c r="C505" s="144"/>
      <c r="D505" s="144"/>
      <c r="E505" s="144"/>
      <c r="F505" s="365"/>
      <c r="G505" s="19"/>
      <c r="H505" s="139"/>
      <c r="I505" s="139"/>
      <c r="K505" s="235"/>
      <c r="L505" s="235"/>
    </row>
    <row r="506" spans="1:12" ht="12.75" customHeight="1">
      <c r="A506" s="224" t="s">
        <v>33</v>
      </c>
      <c r="B506" s="10">
        <v>23</v>
      </c>
      <c r="C506" s="10">
        <v>7</v>
      </c>
      <c r="D506" s="13">
        <v>2</v>
      </c>
      <c r="E506" s="13">
        <v>9</v>
      </c>
      <c r="F506" s="13">
        <v>1</v>
      </c>
      <c r="G506" s="5"/>
      <c r="H506" s="59">
        <f>(F506-B506)</f>
        <v>-22</v>
      </c>
      <c r="I506" s="6">
        <f>(F506-B506)/B506</f>
        <v>-0.9565217391304348</v>
      </c>
      <c r="J506" s="352"/>
      <c r="K506" s="348">
        <f>(F506-E506)</f>
        <v>-8</v>
      </c>
      <c r="L506" s="349">
        <f>(F506-E506)/E506</f>
        <v>-0.8888888888888888</v>
      </c>
    </row>
    <row r="507" spans="1:12" ht="12.75" customHeight="1">
      <c r="A507" s="224" t="s">
        <v>34</v>
      </c>
      <c r="B507" s="10">
        <v>109</v>
      </c>
      <c r="C507" s="10">
        <v>118</v>
      </c>
      <c r="D507" s="13">
        <v>114</v>
      </c>
      <c r="E507" s="13">
        <v>119</v>
      </c>
      <c r="F507" s="13">
        <v>110</v>
      </c>
      <c r="G507" s="5"/>
      <c r="H507" s="75">
        <f>(F507-B507)</f>
        <v>1</v>
      </c>
      <c r="I507" s="76">
        <f>(F507-B507)/B507</f>
        <v>0.009174311926605505</v>
      </c>
      <c r="K507" s="348">
        <f>(F507-E507)</f>
        <v>-9</v>
      </c>
      <c r="L507" s="349">
        <f>(F507-E507)/E507</f>
        <v>-0.07563025210084033</v>
      </c>
    </row>
    <row r="508" spans="1:12" ht="12.75" customHeight="1">
      <c r="A508" s="224" t="s">
        <v>35</v>
      </c>
      <c r="B508" s="10">
        <v>656</v>
      </c>
      <c r="C508" s="10">
        <v>745</v>
      </c>
      <c r="D508" s="13">
        <v>541</v>
      </c>
      <c r="E508" s="13">
        <v>659</v>
      </c>
      <c r="F508" s="13">
        <v>645</v>
      </c>
      <c r="G508" s="5"/>
      <c r="H508" s="59">
        <f>(F508-B508)</f>
        <v>-11</v>
      </c>
      <c r="I508" s="6">
        <f>(F508-B508)/B508</f>
        <v>-0.01676829268292683</v>
      </c>
      <c r="K508" s="348">
        <f>(F508-E508)</f>
        <v>-14</v>
      </c>
      <c r="L508" s="349">
        <f>(F508-E508)/E508</f>
        <v>-0.021244309559939303</v>
      </c>
    </row>
    <row r="509" spans="1:12" ht="12.75" customHeight="1">
      <c r="A509" s="224" t="s">
        <v>36</v>
      </c>
      <c r="B509" s="10">
        <v>0</v>
      </c>
      <c r="C509" s="10">
        <v>0</v>
      </c>
      <c r="D509" s="13">
        <v>1</v>
      </c>
      <c r="E509" s="13">
        <v>1</v>
      </c>
      <c r="F509" s="13">
        <v>0</v>
      </c>
      <c r="G509" s="5"/>
      <c r="H509" s="58">
        <f>(F509-B509)</f>
        <v>0</v>
      </c>
      <c r="I509" s="7">
        <v>0</v>
      </c>
      <c r="K509" s="348">
        <f>(F509-E509)</f>
        <v>-1</v>
      </c>
      <c r="L509" s="349">
        <f>(F509-E509)/E509</f>
        <v>-1</v>
      </c>
    </row>
    <row r="510" spans="1:12" ht="12.75" customHeight="1">
      <c r="A510" s="8" t="s">
        <v>5</v>
      </c>
      <c r="B510" s="210">
        <f>SUM(B506:B509)</f>
        <v>788</v>
      </c>
      <c r="C510" s="210">
        <f>SUM(C506:C509)</f>
        <v>870</v>
      </c>
      <c r="D510" s="210">
        <f>SUM(D506:D509)</f>
        <v>658</v>
      </c>
      <c r="E510" s="210">
        <f>SUM(E506:E509)</f>
        <v>788</v>
      </c>
      <c r="F510" s="210">
        <f>SUM(F506:F509)</f>
        <v>756</v>
      </c>
      <c r="G510" s="16"/>
      <c r="H510" s="356">
        <f>(F510-B510)</f>
        <v>-32</v>
      </c>
      <c r="I510" s="357">
        <f>(F510-B510)/B510</f>
        <v>-0.04060913705583756</v>
      </c>
      <c r="J510" s="121"/>
      <c r="K510" s="350">
        <f>(F510-E510)</f>
        <v>-32</v>
      </c>
      <c r="L510" s="351">
        <f>(F510-E510)/E510</f>
        <v>-0.04060913705583756</v>
      </c>
    </row>
    <row r="511" spans="1:12" ht="12.75" customHeight="1">
      <c r="A511" s="225"/>
      <c r="B511" s="277"/>
      <c r="C511" s="277"/>
      <c r="D511" s="277"/>
      <c r="E511" s="277"/>
      <c r="F511" s="277"/>
      <c r="G511" s="18"/>
      <c r="H511" s="278"/>
      <c r="I511" s="279"/>
      <c r="J511" s="27"/>
      <c r="K511" s="60"/>
      <c r="L511" s="99"/>
    </row>
    <row r="512" spans="1:12" ht="12.75" customHeight="1">
      <c r="A512" s="263"/>
      <c r="B512" s="101"/>
      <c r="C512" s="101"/>
      <c r="D512" s="101"/>
      <c r="E512" s="101"/>
      <c r="F512" s="101"/>
      <c r="G512" s="18"/>
      <c r="H512" s="246"/>
      <c r="I512" s="247"/>
      <c r="J512" s="27"/>
      <c r="K512" s="60"/>
      <c r="L512" s="99"/>
    </row>
    <row r="513" spans="1:12" ht="11.25" customHeight="1">
      <c r="A513" s="3"/>
      <c r="B513" s="280"/>
      <c r="C513" s="280"/>
      <c r="D513" s="280"/>
      <c r="E513" s="280"/>
      <c r="F513" s="280"/>
      <c r="G513" s="18"/>
      <c r="H513" s="246"/>
      <c r="I513" s="247"/>
      <c r="J513" s="27"/>
      <c r="K513" s="27"/>
      <c r="L513" s="27"/>
    </row>
    <row r="514" spans="1:12" ht="12.75" customHeight="1">
      <c r="A514" s="134" t="s">
        <v>208</v>
      </c>
      <c r="B514" s="135"/>
      <c r="C514" s="135"/>
      <c r="D514" s="135"/>
      <c r="E514" s="143"/>
      <c r="F514" s="368"/>
      <c r="G514" s="12"/>
      <c r="H514" s="139"/>
      <c r="I514" s="139"/>
      <c r="K514" s="235"/>
      <c r="L514" s="235"/>
    </row>
    <row r="515" spans="1:12" ht="12.75" customHeight="1">
      <c r="A515" s="224" t="s">
        <v>33</v>
      </c>
      <c r="B515" s="199">
        <v>889</v>
      </c>
      <c r="C515" s="10">
        <v>986</v>
      </c>
      <c r="D515" s="13">
        <v>771</v>
      </c>
      <c r="E515" s="13">
        <v>935</v>
      </c>
      <c r="F515" s="13">
        <v>1064</v>
      </c>
      <c r="G515" s="5"/>
      <c r="H515" s="75">
        <f>(F515-B515)</f>
        <v>175</v>
      </c>
      <c r="I515" s="76">
        <f>(F515-B515)/B515</f>
        <v>0.1968503937007874</v>
      </c>
      <c r="K515" s="128">
        <f>(F515-E515)</f>
        <v>129</v>
      </c>
      <c r="L515" s="57">
        <f>(F515-E515)/E515</f>
        <v>0.13796791443850268</v>
      </c>
    </row>
    <row r="516" spans="1:12" ht="12.75" customHeight="1">
      <c r="A516" s="224" t="s">
        <v>34</v>
      </c>
      <c r="B516" s="199">
        <v>290</v>
      </c>
      <c r="C516" s="10">
        <v>325</v>
      </c>
      <c r="D516" s="13">
        <v>191</v>
      </c>
      <c r="E516" s="13">
        <v>224</v>
      </c>
      <c r="F516" s="13">
        <v>297</v>
      </c>
      <c r="G516" s="5"/>
      <c r="H516" s="75">
        <f>(F516-B516)</f>
        <v>7</v>
      </c>
      <c r="I516" s="76">
        <f>(F516-B516)/B516</f>
        <v>0.02413793103448276</v>
      </c>
      <c r="K516" s="128">
        <f>(F516-E516)</f>
        <v>73</v>
      </c>
      <c r="L516" s="57">
        <f>(F516-E516)/E516</f>
        <v>0.32589285714285715</v>
      </c>
    </row>
    <row r="517" spans="1:12" ht="12.75" customHeight="1">
      <c r="A517" s="224" t="s">
        <v>35</v>
      </c>
      <c r="B517" s="199">
        <v>133</v>
      </c>
      <c r="C517" s="10">
        <v>147</v>
      </c>
      <c r="D517" s="13">
        <v>84</v>
      </c>
      <c r="E517" s="13">
        <v>111</v>
      </c>
      <c r="F517" s="13">
        <v>141</v>
      </c>
      <c r="G517" s="5"/>
      <c r="H517" s="75">
        <f>(F517-B517)</f>
        <v>8</v>
      </c>
      <c r="I517" s="76">
        <f>(F517-B517)/B517</f>
        <v>0.06015037593984962</v>
      </c>
      <c r="K517" s="128">
        <f>(F517-E517)</f>
        <v>30</v>
      </c>
      <c r="L517" s="57">
        <f>(F517-E517)/E517</f>
        <v>0.2702702702702703</v>
      </c>
    </row>
    <row r="518" spans="1:12" ht="12.75" customHeight="1">
      <c r="A518" s="224" t="s">
        <v>36</v>
      </c>
      <c r="B518" s="199">
        <v>5</v>
      </c>
      <c r="C518" s="10">
        <v>7</v>
      </c>
      <c r="D518" s="13">
        <v>2</v>
      </c>
      <c r="E518" s="13">
        <v>2</v>
      </c>
      <c r="F518" s="13">
        <v>3</v>
      </c>
      <c r="G518" s="5"/>
      <c r="H518" s="59">
        <f>(F518-B518)</f>
        <v>-2</v>
      </c>
      <c r="I518" s="6">
        <f>(F518-B518)/B518</f>
        <v>-0.4</v>
      </c>
      <c r="K518" s="128">
        <f>(F518-E518)</f>
        <v>1</v>
      </c>
      <c r="L518" s="57">
        <f>(F518-E518)/E518</f>
        <v>0.5</v>
      </c>
    </row>
    <row r="519" spans="1:12" ht="12.75" customHeight="1">
      <c r="A519" s="9" t="s">
        <v>5</v>
      </c>
      <c r="B519" s="210">
        <f>SUM(B515:B518)</f>
        <v>1317</v>
      </c>
      <c r="C519" s="210">
        <f>SUM(C515:C518)</f>
        <v>1465</v>
      </c>
      <c r="D519" s="210">
        <f>SUM(D515:D518)</f>
        <v>1048</v>
      </c>
      <c r="E519" s="210">
        <f>SUM(E515:E518)</f>
        <v>1272</v>
      </c>
      <c r="F519" s="210">
        <f>SUM(F515:F518)</f>
        <v>1505</v>
      </c>
      <c r="G519" s="204"/>
      <c r="H519" s="214">
        <f>(F519-B519)</f>
        <v>188</v>
      </c>
      <c r="I519" s="215">
        <f>(F519-B519)/B519</f>
        <v>0.1427486712224753</v>
      </c>
      <c r="J519" s="355"/>
      <c r="K519" s="209">
        <f>(F519-E519)</f>
        <v>233</v>
      </c>
      <c r="L519" s="206">
        <f>(F519-E519)/E519</f>
        <v>0.1831761006289308</v>
      </c>
    </row>
    <row r="520" spans="1:12" ht="12.75" customHeight="1">
      <c r="A520" s="68"/>
      <c r="B520" s="216"/>
      <c r="C520" s="234"/>
      <c r="D520" s="234"/>
      <c r="E520" s="234"/>
      <c r="F520" s="234"/>
      <c r="G520" s="204"/>
      <c r="H520" s="272"/>
      <c r="I520" s="273"/>
      <c r="J520" s="355"/>
      <c r="K520" s="182"/>
      <c r="L520" s="183"/>
    </row>
    <row r="521" spans="1:12" ht="12.75" customHeight="1">
      <c r="A521" s="68"/>
      <c r="B521" s="216"/>
      <c r="C521" s="234"/>
      <c r="D521" s="234"/>
      <c r="E521" s="234"/>
      <c r="F521" s="234"/>
      <c r="G521" s="204"/>
      <c r="H521" s="272"/>
      <c r="I521" s="273"/>
      <c r="J521" s="355"/>
      <c r="K521" s="182"/>
      <c r="L521" s="183"/>
    </row>
    <row r="522" spans="1:12" ht="12.75" customHeight="1">
      <c r="A522" s="68"/>
      <c r="B522" s="216"/>
      <c r="C522" s="234"/>
      <c r="D522" s="234"/>
      <c r="E522" s="234"/>
      <c r="F522" s="234"/>
      <c r="G522" s="204"/>
      <c r="H522" s="272"/>
      <c r="I522" s="273"/>
      <c r="J522" s="355"/>
      <c r="K522" s="182"/>
      <c r="L522" s="183"/>
    </row>
    <row r="523" spans="1:12" ht="12.75" customHeight="1">
      <c r="A523" s="68"/>
      <c r="B523" s="216"/>
      <c r="C523" s="234"/>
      <c r="D523" s="234"/>
      <c r="E523" s="234"/>
      <c r="F523" s="234"/>
      <c r="G523" s="204"/>
      <c r="H523" s="272"/>
      <c r="I523" s="273"/>
      <c r="J523" s="355"/>
      <c r="K523" s="182"/>
      <c r="L523" s="183"/>
    </row>
    <row r="524" spans="1:12" ht="12.75" customHeight="1">
      <c r="A524" s="68"/>
      <c r="B524" s="216"/>
      <c r="C524" s="234"/>
      <c r="D524" s="234"/>
      <c r="E524" s="234"/>
      <c r="F524" s="234"/>
      <c r="G524" s="204"/>
      <c r="H524" s="272"/>
      <c r="I524" s="273"/>
      <c r="J524" s="355"/>
      <c r="K524" s="182"/>
      <c r="L524" s="183"/>
    </row>
    <row r="525" spans="1:12" ht="12.75" customHeight="1">
      <c r="A525" s="68"/>
      <c r="B525" s="216"/>
      <c r="C525" s="234"/>
      <c r="D525" s="234"/>
      <c r="E525" s="234"/>
      <c r="F525" s="234"/>
      <c r="G525" s="204"/>
      <c r="H525" s="272"/>
      <c r="I525" s="273"/>
      <c r="J525" s="355"/>
      <c r="K525" s="182"/>
      <c r="L525" s="183"/>
    </row>
    <row r="526" spans="1:9" ht="12.75" customHeight="1">
      <c r="A526" s="68"/>
      <c r="B526" s="37"/>
      <c r="C526" s="37"/>
      <c r="D526" s="37"/>
      <c r="E526" s="37"/>
      <c r="F526" s="37"/>
      <c r="G526" s="21"/>
      <c r="H526" s="100"/>
      <c r="I526" s="71"/>
    </row>
    <row r="527" spans="1:12" s="87" customFormat="1" ht="12.75" customHeight="1">
      <c r="A527" s="168">
        <v>39122</v>
      </c>
      <c r="B527" s="169"/>
      <c r="E527" s="170">
        <v>8</v>
      </c>
      <c r="F527" s="5"/>
      <c r="G527" s="169"/>
      <c r="H527" s="169"/>
      <c r="K527"/>
      <c r="L527" s="170" t="s">
        <v>175</v>
      </c>
    </row>
    <row r="528" spans="1:12" ht="15" customHeight="1">
      <c r="A528" s="554" t="s">
        <v>364</v>
      </c>
      <c r="B528" s="554"/>
      <c r="C528" s="554"/>
      <c r="D528" s="554"/>
      <c r="E528" s="554"/>
      <c r="F528" s="554"/>
      <c r="G528" s="554"/>
      <c r="H528" s="554"/>
      <c r="I528" s="554"/>
      <c r="J528" s="554"/>
      <c r="K528" s="554"/>
      <c r="L528" s="554"/>
    </row>
    <row r="529" spans="1:12" ht="15">
      <c r="A529" s="575" t="s">
        <v>176</v>
      </c>
      <c r="B529" s="575"/>
      <c r="C529" s="575"/>
      <c r="D529" s="575"/>
      <c r="E529" s="575"/>
      <c r="F529" s="575"/>
      <c r="G529" s="575"/>
      <c r="H529" s="575"/>
      <c r="I529" s="575"/>
      <c r="J529" s="575"/>
      <c r="K529" s="575"/>
      <c r="L529" s="575"/>
    </row>
    <row r="530" spans="1:9" ht="15">
      <c r="A530" s="110"/>
      <c r="B530" s="111"/>
      <c r="C530" s="111"/>
      <c r="D530" s="111"/>
      <c r="E530" s="111"/>
      <c r="F530" s="369"/>
      <c r="G530" s="111"/>
      <c r="H530" s="111"/>
      <c r="I530" s="111"/>
    </row>
    <row r="531" spans="1:9" ht="12.75" customHeight="1">
      <c r="A531" s="22"/>
      <c r="B531" s="23"/>
      <c r="C531" s="23"/>
      <c r="D531" s="23"/>
      <c r="E531" s="23"/>
      <c r="F531" s="369"/>
      <c r="G531" s="23"/>
      <c r="H531" s="23"/>
      <c r="I531" s="23"/>
    </row>
    <row r="532" spans="1:12" ht="12.75" customHeight="1">
      <c r="A532" s="146"/>
      <c r="B532" s="147"/>
      <c r="C532" s="147"/>
      <c r="D532" s="147"/>
      <c r="E532" s="147"/>
      <c r="F532" s="373"/>
      <c r="G532" s="1"/>
      <c r="H532" s="137" t="s">
        <v>169</v>
      </c>
      <c r="I532" s="137" t="s">
        <v>0</v>
      </c>
      <c r="K532" s="137" t="s">
        <v>169</v>
      </c>
      <c r="L532" s="137" t="s">
        <v>0</v>
      </c>
    </row>
    <row r="533" spans="1:12" ht="12.75" customHeight="1">
      <c r="A533" s="148" t="s">
        <v>1</v>
      </c>
      <c r="B533" s="149"/>
      <c r="C533" s="150"/>
      <c r="D533" s="149"/>
      <c r="E533" s="149"/>
      <c r="F533" s="374"/>
      <c r="H533" s="138" t="s">
        <v>2</v>
      </c>
      <c r="I533" s="138" t="s">
        <v>2</v>
      </c>
      <c r="K533" s="138" t="s">
        <v>2</v>
      </c>
      <c r="L533" s="138" t="s">
        <v>2</v>
      </c>
    </row>
    <row r="534" spans="1:12" ht="12.75" customHeight="1">
      <c r="A534" s="151"/>
      <c r="B534" s="152"/>
      <c r="C534" s="152"/>
      <c r="D534" s="152"/>
      <c r="E534" s="152"/>
      <c r="F534" s="375"/>
      <c r="H534" s="139">
        <v>2004</v>
      </c>
      <c r="I534" s="139">
        <v>2004</v>
      </c>
      <c r="K534" s="139">
        <v>2007</v>
      </c>
      <c r="L534" s="139">
        <v>2007</v>
      </c>
    </row>
    <row r="535" spans="1:12" ht="12.75" customHeight="1">
      <c r="A535" s="145"/>
      <c r="B535" s="136">
        <v>2004</v>
      </c>
      <c r="C535" s="136">
        <v>2005</v>
      </c>
      <c r="D535" s="361">
        <v>2006</v>
      </c>
      <c r="E535" s="361">
        <v>2007</v>
      </c>
      <c r="F535" s="361">
        <v>2008</v>
      </c>
      <c r="G535" s="197"/>
      <c r="H535" s="136" t="s">
        <v>354</v>
      </c>
      <c r="I535" s="136" t="s">
        <v>354</v>
      </c>
      <c r="K535" s="136" t="s">
        <v>354</v>
      </c>
      <c r="L535" s="136" t="s">
        <v>354</v>
      </c>
    </row>
    <row r="536" spans="1:12" ht="12.75" customHeight="1">
      <c r="A536" s="220" t="s">
        <v>37</v>
      </c>
      <c r="B536" s="4">
        <f aca="true" t="shared" si="70" ref="B536:F539">B601+B612+B623+B634</f>
        <v>7175</v>
      </c>
      <c r="C536" s="4">
        <f t="shared" si="70"/>
        <v>7108</v>
      </c>
      <c r="D536" s="4">
        <f t="shared" si="70"/>
        <v>4134</v>
      </c>
      <c r="E536" s="4">
        <f t="shared" si="70"/>
        <v>4955</v>
      </c>
      <c r="F536" s="4">
        <f t="shared" si="70"/>
        <v>5647</v>
      </c>
      <c r="G536" s="5"/>
      <c r="H536" s="59">
        <f aca="true" t="shared" si="71" ref="H536:H541">(F536-B536)</f>
        <v>-1528</v>
      </c>
      <c r="I536" s="6">
        <f aca="true" t="shared" si="72" ref="I536:I541">(F536-B536)/B536</f>
        <v>-0.2129616724738676</v>
      </c>
      <c r="K536" s="128">
        <f aca="true" t="shared" si="73" ref="K536:K541">(F536-E536)</f>
        <v>692</v>
      </c>
      <c r="L536" s="57">
        <f aca="true" t="shared" si="74" ref="L536:L541">(F536-E536)/E536</f>
        <v>0.139656912209889</v>
      </c>
    </row>
    <row r="537" spans="1:12" ht="12.75" customHeight="1">
      <c r="A537" s="220" t="s">
        <v>38</v>
      </c>
      <c r="B537" s="4">
        <f t="shared" si="70"/>
        <v>9268</v>
      </c>
      <c r="C537" s="4">
        <f t="shared" si="70"/>
        <v>9679</v>
      </c>
      <c r="D537" s="4">
        <f t="shared" si="70"/>
        <v>5868</v>
      </c>
      <c r="E537" s="4">
        <f t="shared" si="70"/>
        <v>6825</v>
      </c>
      <c r="F537" s="4">
        <f t="shared" si="70"/>
        <v>7532</v>
      </c>
      <c r="G537" s="5"/>
      <c r="H537" s="59">
        <f t="shared" si="71"/>
        <v>-1736</v>
      </c>
      <c r="I537" s="6">
        <f t="shared" si="72"/>
        <v>-0.18731117824773413</v>
      </c>
      <c r="K537" s="128">
        <f t="shared" si="73"/>
        <v>707</v>
      </c>
      <c r="L537" s="57">
        <f t="shared" si="74"/>
        <v>0.10358974358974359</v>
      </c>
    </row>
    <row r="538" spans="1:12" ht="12.75" customHeight="1">
      <c r="A538" s="220" t="s">
        <v>39</v>
      </c>
      <c r="B538" s="4">
        <f t="shared" si="70"/>
        <v>16443</v>
      </c>
      <c r="C538" s="4">
        <f t="shared" si="70"/>
        <v>16787</v>
      </c>
      <c r="D538" s="4">
        <f t="shared" si="70"/>
        <v>10002</v>
      </c>
      <c r="E538" s="4">
        <f t="shared" si="70"/>
        <v>11780</v>
      </c>
      <c r="F538" s="4">
        <f t="shared" si="70"/>
        <v>13179</v>
      </c>
      <c r="G538" s="5"/>
      <c r="H538" s="59">
        <f t="shared" si="71"/>
        <v>-3264</v>
      </c>
      <c r="I538" s="6">
        <f t="shared" si="72"/>
        <v>-0.19850392264185368</v>
      </c>
      <c r="K538" s="128">
        <f t="shared" si="73"/>
        <v>1399</v>
      </c>
      <c r="L538" s="57">
        <f t="shared" si="74"/>
        <v>0.11876061120543294</v>
      </c>
    </row>
    <row r="539" spans="1:12" ht="12.75" customHeight="1">
      <c r="A539" s="244" t="s">
        <v>40</v>
      </c>
      <c r="B539" s="10">
        <f t="shared" si="70"/>
        <v>157726</v>
      </c>
      <c r="C539" s="10">
        <f t="shared" si="70"/>
        <v>157847</v>
      </c>
      <c r="D539" s="10">
        <f t="shared" si="70"/>
        <v>93583</v>
      </c>
      <c r="E539" s="10">
        <f t="shared" si="70"/>
        <v>111038</v>
      </c>
      <c r="F539" s="10">
        <f t="shared" si="70"/>
        <v>124724</v>
      </c>
      <c r="G539" s="28"/>
      <c r="H539" s="59">
        <f t="shared" si="71"/>
        <v>-33002</v>
      </c>
      <c r="I539" s="6">
        <f t="shared" si="72"/>
        <v>-0.2092362704944017</v>
      </c>
      <c r="K539" s="128">
        <f t="shared" si="73"/>
        <v>13686</v>
      </c>
      <c r="L539" s="57">
        <f t="shared" si="74"/>
        <v>0.12325510185702192</v>
      </c>
    </row>
    <row r="540" spans="1:12" ht="12.75" customHeight="1">
      <c r="A540" s="220" t="s">
        <v>233</v>
      </c>
      <c r="B540" s="67">
        <f>(B539)/15</f>
        <v>10515.066666666668</v>
      </c>
      <c r="C540" s="67">
        <f>(C539)/15</f>
        <v>10523.133333333333</v>
      </c>
      <c r="D540" s="67">
        <f>(D539)/15</f>
        <v>6238.866666666667</v>
      </c>
      <c r="E540" s="67">
        <f>(E539)/15</f>
        <v>7402.533333333334</v>
      </c>
      <c r="F540" s="67">
        <f>(F539)/15</f>
        <v>8314.933333333332</v>
      </c>
      <c r="G540" s="5"/>
      <c r="H540" s="59">
        <f t="shared" si="71"/>
        <v>-2200.133333333335</v>
      </c>
      <c r="I540" s="6">
        <f t="shared" si="72"/>
        <v>-0.20923627049440183</v>
      </c>
      <c r="K540" s="128">
        <f t="shared" si="73"/>
        <v>912.3999999999987</v>
      </c>
      <c r="L540" s="57">
        <f t="shared" si="74"/>
        <v>0.12325510185702174</v>
      </c>
    </row>
    <row r="541" spans="1:12" ht="12.75" customHeight="1">
      <c r="A541" s="220" t="s">
        <v>234</v>
      </c>
      <c r="B541" s="67">
        <f>(B539)/12</f>
        <v>13143.833333333334</v>
      </c>
      <c r="C541" s="67">
        <f>(C539)/12</f>
        <v>13153.916666666666</v>
      </c>
      <c r="D541" s="67">
        <f>(D539)/12</f>
        <v>7798.583333333333</v>
      </c>
      <c r="E541" s="67">
        <f>(E539)/12</f>
        <v>9253.166666666666</v>
      </c>
      <c r="F541" s="67">
        <f>(F539)/12</f>
        <v>10393.666666666666</v>
      </c>
      <c r="G541" s="5"/>
      <c r="H541" s="59">
        <f t="shared" si="71"/>
        <v>-2750.166666666668</v>
      </c>
      <c r="I541" s="6">
        <f t="shared" si="72"/>
        <v>-0.20923627049440177</v>
      </c>
      <c r="K541" s="128">
        <f t="shared" si="73"/>
        <v>1140.5</v>
      </c>
      <c r="L541" s="57">
        <f t="shared" si="74"/>
        <v>0.12325510185702193</v>
      </c>
    </row>
    <row r="542" spans="1:9" ht="12.75" customHeight="1">
      <c r="A542" s="96"/>
      <c r="B542" s="97"/>
      <c r="C542" s="97"/>
      <c r="D542" s="97"/>
      <c r="E542" s="97"/>
      <c r="F542" s="204"/>
      <c r="G542" s="97"/>
      <c r="H542" s="97"/>
      <c r="I542" s="87"/>
    </row>
    <row r="544" spans="1:6" ht="12.75" customHeight="1">
      <c r="A544" s="227" t="s">
        <v>232</v>
      </c>
      <c r="B544" s="228"/>
      <c r="C544" s="228"/>
      <c r="D544" s="228"/>
      <c r="E544" s="228"/>
      <c r="F544" s="364"/>
    </row>
    <row r="545" spans="1:6" ht="12.75" customHeight="1">
      <c r="A545" s="220" t="s">
        <v>37</v>
      </c>
      <c r="B545" s="231">
        <f>B536/$B$538</f>
        <v>0.43635589612601106</v>
      </c>
      <c r="C545" s="231">
        <f>C536/$C$538</f>
        <v>0.42342288675761003</v>
      </c>
      <c r="D545" s="231">
        <f>D536/$D$538</f>
        <v>0.4133173365326935</v>
      </c>
      <c r="E545" s="231">
        <f>E536/$E$538</f>
        <v>0.4206281833616299</v>
      </c>
      <c r="F545" s="231">
        <f>F536/$F$538</f>
        <v>0.42848471052431897</v>
      </c>
    </row>
    <row r="546" spans="1:6" ht="12.75" customHeight="1">
      <c r="A546" s="220" t="s">
        <v>38</v>
      </c>
      <c r="B546" s="231">
        <f>B537/$B$538</f>
        <v>0.5636441038739889</v>
      </c>
      <c r="C546" s="231">
        <f>C537/$C$538</f>
        <v>0.5765771132423899</v>
      </c>
      <c r="D546" s="231">
        <f>D537/$D$538</f>
        <v>0.5866826634673066</v>
      </c>
      <c r="E546" s="231">
        <f>E537/$E$538</f>
        <v>0.5793718166383701</v>
      </c>
      <c r="F546" s="231">
        <f>F537/$F$538</f>
        <v>0.571515289475681</v>
      </c>
    </row>
    <row r="547" spans="1:6" s="27" customFormat="1" ht="12.75" customHeight="1">
      <c r="A547" s="238"/>
      <c r="B547" s="245"/>
      <c r="C547" s="245"/>
      <c r="D547" s="245"/>
      <c r="E547" s="245"/>
      <c r="F547" s="245"/>
    </row>
    <row r="548" spans="1:6" s="27" customFormat="1" ht="12.75" customHeight="1">
      <c r="A548" s="238"/>
      <c r="B548" s="245"/>
      <c r="C548" s="245"/>
      <c r="D548" s="245"/>
      <c r="E548" s="245"/>
      <c r="F548" s="245"/>
    </row>
    <row r="555" spans="1:8" ht="12.75" customHeight="1">
      <c r="A555" s="577"/>
      <c r="B555" s="577"/>
      <c r="C555" s="577"/>
      <c r="D555" s="577"/>
      <c r="E555" s="577"/>
      <c r="F555" s="577"/>
      <c r="G555" s="577"/>
      <c r="H555" s="577"/>
    </row>
    <row r="556" spans="1:8" ht="12.75" customHeight="1">
      <c r="A556" s="1"/>
      <c r="B556" s="1"/>
      <c r="C556" s="1"/>
      <c r="D556" s="1"/>
      <c r="E556" s="1"/>
      <c r="F556" s="204"/>
      <c r="G556" s="1"/>
      <c r="H556" s="1"/>
    </row>
    <row r="557" spans="1:8" ht="12.75" customHeight="1">
      <c r="A557" s="1"/>
      <c r="B557" s="1"/>
      <c r="C557" s="1"/>
      <c r="D557" s="1"/>
      <c r="E557" s="1"/>
      <c r="F557" s="204"/>
      <c r="G557" s="1"/>
      <c r="H557" s="1"/>
    </row>
    <row r="558" spans="1:8" ht="12.75" customHeight="1">
      <c r="A558" s="1"/>
      <c r="B558" s="1"/>
      <c r="C558" s="1"/>
      <c r="D558" s="1"/>
      <c r="E558" s="1"/>
      <c r="F558" s="204"/>
      <c r="G558" s="1"/>
      <c r="H558" s="1"/>
    </row>
    <row r="559" spans="1:8" ht="12.75" customHeight="1">
      <c r="A559" s="1"/>
      <c r="B559" s="1"/>
      <c r="C559" s="1"/>
      <c r="D559" s="1"/>
      <c r="E559" s="1"/>
      <c r="F559" s="204"/>
      <c r="G559" s="1"/>
      <c r="H559" s="1"/>
    </row>
    <row r="560" spans="1:8" ht="12.75" customHeight="1">
      <c r="A560" s="1"/>
      <c r="B560" s="1"/>
      <c r="C560" s="1"/>
      <c r="D560" s="1"/>
      <c r="E560" s="1"/>
      <c r="F560" s="204"/>
      <c r="G560" s="1"/>
      <c r="H560" s="1"/>
    </row>
    <row r="561" spans="1:8" ht="12.75" customHeight="1">
      <c r="A561" s="1"/>
      <c r="B561" s="1"/>
      <c r="C561" s="1"/>
      <c r="D561" s="1"/>
      <c r="E561" s="1"/>
      <c r="F561" s="204"/>
      <c r="G561" s="1"/>
      <c r="H561" s="1"/>
    </row>
    <row r="562" spans="1:8" ht="12.75" customHeight="1">
      <c r="A562" s="1"/>
      <c r="B562" s="1"/>
      <c r="C562" s="1"/>
      <c r="D562" s="1"/>
      <c r="E562" s="1"/>
      <c r="F562" s="204"/>
      <c r="G562" s="1"/>
      <c r="H562" s="1"/>
    </row>
    <row r="563" spans="1:9" ht="12.75" customHeight="1">
      <c r="A563" s="96" t="s">
        <v>177</v>
      </c>
      <c r="B563" s="97"/>
      <c r="C563" s="97"/>
      <c r="D563" s="97"/>
      <c r="E563" s="97"/>
      <c r="F563" s="204"/>
      <c r="G563" s="97"/>
      <c r="H563" s="97"/>
      <c r="I563" s="87"/>
    </row>
    <row r="564" spans="1:9" ht="12.75" customHeight="1">
      <c r="A564" s="96"/>
      <c r="B564" s="97"/>
      <c r="C564" s="97"/>
      <c r="D564" s="97"/>
      <c r="E564" s="97"/>
      <c r="F564" s="204"/>
      <c r="G564" s="97"/>
      <c r="H564" s="97"/>
      <c r="I564" s="87"/>
    </row>
    <row r="565" spans="1:9" ht="12.75" customHeight="1">
      <c r="A565" s="96"/>
      <c r="B565" s="97"/>
      <c r="C565" s="97"/>
      <c r="D565" s="97"/>
      <c r="E565" s="97"/>
      <c r="F565" s="204"/>
      <c r="G565" s="97"/>
      <c r="H565" s="97"/>
      <c r="I565" s="87"/>
    </row>
    <row r="566" spans="1:9" ht="12.75" customHeight="1">
      <c r="A566" s="96"/>
      <c r="B566" s="97"/>
      <c r="C566" s="97"/>
      <c r="D566" s="97"/>
      <c r="E566" s="97"/>
      <c r="F566" s="204"/>
      <c r="G566" s="97"/>
      <c r="H566" s="97"/>
      <c r="I566" s="87"/>
    </row>
    <row r="567" spans="1:9" ht="12.75" customHeight="1">
      <c r="A567" s="96"/>
      <c r="B567" s="97"/>
      <c r="C567" s="97"/>
      <c r="D567" s="97"/>
      <c r="E567" s="97"/>
      <c r="F567" s="204"/>
      <c r="G567" s="97"/>
      <c r="H567" s="97"/>
      <c r="I567" s="87"/>
    </row>
    <row r="568" spans="1:9" ht="12.75" customHeight="1">
      <c r="A568" s="96"/>
      <c r="B568" s="97"/>
      <c r="C568" s="97"/>
      <c r="D568" s="97"/>
      <c r="E568" s="97"/>
      <c r="F568" s="204"/>
      <c r="G568" s="97"/>
      <c r="H568" s="97"/>
      <c r="I568" s="87"/>
    </row>
    <row r="569" spans="1:9" ht="12.75" customHeight="1">
      <c r="A569" s="96"/>
      <c r="B569" s="97"/>
      <c r="C569" s="97"/>
      <c r="D569" s="97"/>
      <c r="E569" s="97"/>
      <c r="F569" s="204"/>
      <c r="G569" s="97"/>
      <c r="H569" s="97"/>
      <c r="I569" s="87"/>
    </row>
    <row r="570" spans="1:9" ht="12.75" customHeight="1">
      <c r="A570" s="96"/>
      <c r="B570" s="97"/>
      <c r="C570" s="97"/>
      <c r="D570" s="97"/>
      <c r="E570" s="97"/>
      <c r="F570" s="204"/>
      <c r="G570" s="97"/>
      <c r="H570" s="97"/>
      <c r="I570" s="87"/>
    </row>
    <row r="571" spans="1:9" ht="12.75" customHeight="1">
      <c r="A571" s="96"/>
      <c r="B571" s="97"/>
      <c r="C571" s="97"/>
      <c r="D571" s="97"/>
      <c r="E571" s="97"/>
      <c r="F571" s="204"/>
      <c r="G571" s="97"/>
      <c r="H571" s="97"/>
      <c r="I571" s="87"/>
    </row>
    <row r="572" spans="1:10" ht="12.75" customHeight="1">
      <c r="A572" s="96"/>
      <c r="B572" s="97"/>
      <c r="C572" s="97"/>
      <c r="D572" s="97"/>
      <c r="E572" s="97"/>
      <c r="F572" s="204"/>
      <c r="G572" s="97"/>
      <c r="H572" s="97"/>
      <c r="I572" s="87"/>
      <c r="J572" s="12"/>
    </row>
    <row r="573" spans="1:9" ht="12.75" customHeight="1">
      <c r="A573" s="96"/>
      <c r="B573" s="97"/>
      <c r="C573" s="97"/>
      <c r="D573" s="97"/>
      <c r="E573" s="97"/>
      <c r="F573" s="204"/>
      <c r="G573" s="97"/>
      <c r="H573" s="97"/>
      <c r="I573" s="87"/>
    </row>
    <row r="574" spans="1:9" ht="12.75" customHeight="1">
      <c r="A574" s="96"/>
      <c r="B574" s="97"/>
      <c r="C574" s="97"/>
      <c r="D574" s="97"/>
      <c r="E574" s="97"/>
      <c r="F574" s="204"/>
      <c r="G574" s="97"/>
      <c r="H574" s="97"/>
      <c r="I574" s="87"/>
    </row>
    <row r="575" spans="1:9" ht="12.75" customHeight="1">
      <c r="A575" s="96"/>
      <c r="B575" s="97"/>
      <c r="C575" s="97"/>
      <c r="D575" s="97"/>
      <c r="E575" s="97"/>
      <c r="F575" s="204"/>
      <c r="G575" s="97"/>
      <c r="H575" s="97"/>
      <c r="I575" s="87"/>
    </row>
    <row r="576" spans="1:9" ht="12.75" customHeight="1">
      <c r="A576" s="96"/>
      <c r="B576" s="97"/>
      <c r="C576" s="97"/>
      <c r="D576" s="97"/>
      <c r="E576" s="97"/>
      <c r="F576" s="204"/>
      <c r="G576" s="97"/>
      <c r="H576" s="97"/>
      <c r="I576" s="87"/>
    </row>
    <row r="577" spans="1:9" ht="12.75" customHeight="1">
      <c r="A577" s="96"/>
      <c r="B577" s="97"/>
      <c r="C577" s="97"/>
      <c r="D577" s="97"/>
      <c r="E577" s="97"/>
      <c r="F577" s="204"/>
      <c r="G577" s="97"/>
      <c r="H577" s="97"/>
      <c r="I577" s="87"/>
    </row>
    <row r="578" spans="1:9" ht="12.75" customHeight="1">
      <c r="A578" s="96"/>
      <c r="B578" s="97"/>
      <c r="C578" s="97"/>
      <c r="D578" s="97"/>
      <c r="E578" s="97"/>
      <c r="F578" s="204"/>
      <c r="G578" s="97"/>
      <c r="H578" s="97"/>
      <c r="I578" s="87"/>
    </row>
    <row r="579" spans="1:9" ht="12.75" customHeight="1">
      <c r="A579" s="96"/>
      <c r="B579" s="97"/>
      <c r="C579" s="97"/>
      <c r="D579" s="97"/>
      <c r="E579" s="97"/>
      <c r="F579" s="204"/>
      <c r="G579" s="97"/>
      <c r="H579" s="97"/>
      <c r="I579" s="87"/>
    </row>
    <row r="580" spans="1:9" ht="12.75" customHeight="1">
      <c r="A580" s="96"/>
      <c r="B580" s="97"/>
      <c r="C580" s="97"/>
      <c r="D580" s="97"/>
      <c r="E580" s="97"/>
      <c r="F580" s="204"/>
      <c r="G580" s="97"/>
      <c r="H580" s="97"/>
      <c r="I580" s="87"/>
    </row>
    <row r="581" spans="1:9" ht="12.75" customHeight="1">
      <c r="A581" s="96"/>
      <c r="B581" s="97"/>
      <c r="C581" s="97"/>
      <c r="D581" s="97"/>
      <c r="E581" s="97"/>
      <c r="F581" s="204"/>
      <c r="G581" s="97"/>
      <c r="H581" s="97"/>
      <c r="I581" s="87"/>
    </row>
    <row r="582" spans="1:9" ht="12.75" customHeight="1">
      <c r="A582" s="96"/>
      <c r="B582" s="97"/>
      <c r="C582" s="97"/>
      <c r="D582" s="97"/>
      <c r="E582" s="97"/>
      <c r="F582" s="204"/>
      <c r="G582" s="97"/>
      <c r="H582" s="97"/>
      <c r="I582" s="87"/>
    </row>
    <row r="583" spans="1:9" ht="12.75" customHeight="1">
      <c r="A583" s="96"/>
      <c r="B583" s="97"/>
      <c r="C583" s="97"/>
      <c r="D583" s="97"/>
      <c r="E583" s="97"/>
      <c r="F583" s="204"/>
      <c r="G583" s="97"/>
      <c r="H583" s="97"/>
      <c r="I583" s="87"/>
    </row>
    <row r="584" spans="1:9" ht="12.75" customHeight="1">
      <c r="A584" s="96"/>
      <c r="B584" s="97"/>
      <c r="C584" s="97"/>
      <c r="D584" s="97"/>
      <c r="E584" s="97"/>
      <c r="F584" s="204"/>
      <c r="G584" s="97"/>
      <c r="H584" s="97"/>
      <c r="I584" s="87"/>
    </row>
    <row r="585" spans="1:12" ht="12.75" customHeight="1">
      <c r="A585" s="96"/>
      <c r="B585" s="97"/>
      <c r="C585" s="97"/>
      <c r="D585" s="97"/>
      <c r="E585" s="97"/>
      <c r="F585" s="204"/>
      <c r="G585" s="97"/>
      <c r="H585" s="97"/>
      <c r="I585" s="87"/>
      <c r="K585" s="87"/>
      <c r="L585" s="87"/>
    </row>
    <row r="586" spans="1:12" ht="12.75" customHeight="1">
      <c r="A586" s="96"/>
      <c r="B586" s="97"/>
      <c r="C586" s="97"/>
      <c r="D586" s="97"/>
      <c r="E586" s="97"/>
      <c r="F586" s="204"/>
      <c r="G586" s="97"/>
      <c r="H586" s="97"/>
      <c r="I586" s="87"/>
      <c r="K586" s="87"/>
      <c r="L586" s="87"/>
    </row>
    <row r="587" spans="1:12" ht="12.75" customHeight="1">
      <c r="A587" s="96"/>
      <c r="B587" s="97"/>
      <c r="C587" s="97"/>
      <c r="D587" s="97"/>
      <c r="E587" s="97"/>
      <c r="F587" s="204"/>
      <c r="G587" s="97"/>
      <c r="H587" s="97"/>
      <c r="I587" s="87"/>
      <c r="K587" s="87"/>
      <c r="L587" s="87"/>
    </row>
    <row r="588" spans="1:12" ht="12.75" customHeight="1">
      <c r="A588" s="96"/>
      <c r="B588" s="97"/>
      <c r="C588" s="97"/>
      <c r="D588" s="97"/>
      <c r="E588" s="97"/>
      <c r="F588" s="204"/>
      <c r="G588" s="97"/>
      <c r="H588" s="97"/>
      <c r="I588" s="87"/>
      <c r="K588" s="87"/>
      <c r="L588" s="87"/>
    </row>
    <row r="589" spans="1:12" ht="12.75" customHeight="1">
      <c r="A589" s="96"/>
      <c r="B589" s="97"/>
      <c r="C589" s="97"/>
      <c r="D589" s="97"/>
      <c r="E589" s="97"/>
      <c r="F589" s="204"/>
      <c r="G589" s="97"/>
      <c r="H589" s="97"/>
      <c r="I589" s="87"/>
      <c r="K589" s="87"/>
      <c r="L589" s="87"/>
    </row>
    <row r="590" spans="1:12" ht="12.75" customHeight="1">
      <c r="A590" s="96"/>
      <c r="B590" s="97"/>
      <c r="C590" s="97"/>
      <c r="D590" s="97"/>
      <c r="E590" s="97"/>
      <c r="F590" s="204"/>
      <c r="G590" s="97"/>
      <c r="H590" s="97"/>
      <c r="I590" s="87"/>
      <c r="K590" s="87"/>
      <c r="L590" s="87"/>
    </row>
    <row r="591" spans="1:9" ht="12.75" customHeight="1">
      <c r="A591" s="96"/>
      <c r="B591" s="97"/>
      <c r="C591" s="97"/>
      <c r="D591" s="97"/>
      <c r="E591" s="97"/>
      <c r="F591" s="204"/>
      <c r="G591" s="97"/>
      <c r="H591" s="97"/>
      <c r="I591" s="87"/>
    </row>
    <row r="592" spans="1:12" s="87" customFormat="1" ht="12.75" customHeight="1">
      <c r="A592" s="168">
        <v>39122</v>
      </c>
      <c r="B592" s="169"/>
      <c r="E592" s="170">
        <v>9</v>
      </c>
      <c r="F592" s="21"/>
      <c r="G592" s="169"/>
      <c r="H592" s="169"/>
      <c r="K592"/>
      <c r="L592" s="170" t="s">
        <v>175</v>
      </c>
    </row>
    <row r="593" spans="1:12" ht="15.75" customHeight="1">
      <c r="A593" s="554" t="s">
        <v>365</v>
      </c>
      <c r="B593" s="554"/>
      <c r="C593" s="554"/>
      <c r="D593" s="554"/>
      <c r="E593" s="554"/>
      <c r="F593" s="554"/>
      <c r="G593" s="554"/>
      <c r="H593" s="554"/>
      <c r="I593" s="554"/>
      <c r="J593" s="554"/>
      <c r="K593" s="554"/>
      <c r="L593" s="554"/>
    </row>
    <row r="594" spans="1:12" ht="15">
      <c r="A594" s="575" t="s">
        <v>235</v>
      </c>
      <c r="B594" s="575"/>
      <c r="C594" s="575"/>
      <c r="D594" s="575"/>
      <c r="E594" s="575"/>
      <c r="F594" s="575"/>
      <c r="G594" s="575"/>
      <c r="H594" s="575"/>
      <c r="I594" s="575"/>
      <c r="J594" s="575"/>
      <c r="K594" s="575"/>
      <c r="L594" s="575"/>
    </row>
    <row r="595" spans="1:9" ht="13.5">
      <c r="A595" s="94"/>
      <c r="B595" s="95"/>
      <c r="C595" s="95"/>
      <c r="D595" s="95"/>
      <c r="E595" s="95"/>
      <c r="F595" s="369"/>
      <c r="G595" s="95"/>
      <c r="H595" s="95"/>
      <c r="I595" s="95"/>
    </row>
    <row r="596" spans="1:9" ht="13.5">
      <c r="A596" s="94"/>
      <c r="B596" s="95"/>
      <c r="C596" s="95"/>
      <c r="D596" s="95"/>
      <c r="E596" s="95"/>
      <c r="F596" s="369"/>
      <c r="G596" s="95"/>
      <c r="H596" s="95"/>
      <c r="I596" s="95"/>
    </row>
    <row r="597" spans="1:12" ht="12.75" customHeight="1">
      <c r="A597" s="146"/>
      <c r="B597" s="147"/>
      <c r="C597" s="147"/>
      <c r="D597" s="147"/>
      <c r="E597" s="147"/>
      <c r="F597" s="373"/>
      <c r="G597" s="23"/>
      <c r="H597" s="137" t="s">
        <v>169</v>
      </c>
      <c r="I597" s="137" t="s">
        <v>0</v>
      </c>
      <c r="K597" s="137" t="s">
        <v>169</v>
      </c>
      <c r="L597" s="137" t="s">
        <v>0</v>
      </c>
    </row>
    <row r="598" spans="1:12" ht="12.75" customHeight="1">
      <c r="A598" s="148"/>
      <c r="B598" s="149"/>
      <c r="C598" s="150"/>
      <c r="D598" s="149"/>
      <c r="E598" s="149"/>
      <c r="F598" s="374"/>
      <c r="H598" s="138" t="s">
        <v>2</v>
      </c>
      <c r="I598" s="138" t="s">
        <v>2</v>
      </c>
      <c r="K598" s="138" t="s">
        <v>2</v>
      </c>
      <c r="L598" s="138" t="s">
        <v>2</v>
      </c>
    </row>
    <row r="599" spans="1:12" ht="12.75" customHeight="1">
      <c r="A599" s="129" t="s">
        <v>27</v>
      </c>
      <c r="B599" s="135"/>
      <c r="C599" s="135"/>
      <c r="D599" s="135"/>
      <c r="E599" s="135"/>
      <c r="F599" s="360"/>
      <c r="H599" s="139">
        <v>2004</v>
      </c>
      <c r="I599" s="139">
        <v>2004</v>
      </c>
      <c r="K599" s="139">
        <v>2007</v>
      </c>
      <c r="L599" s="139">
        <v>2007</v>
      </c>
    </row>
    <row r="600" spans="1:12" ht="12.75" customHeight="1">
      <c r="A600" s="142"/>
      <c r="B600" s="136">
        <v>2004</v>
      </c>
      <c r="C600" s="136">
        <v>2005</v>
      </c>
      <c r="D600" s="361">
        <v>2006</v>
      </c>
      <c r="E600" s="361">
        <v>2007</v>
      </c>
      <c r="F600" s="361">
        <v>2008</v>
      </c>
      <c r="G600" s="197"/>
      <c r="H600" s="136" t="s">
        <v>354</v>
      </c>
      <c r="I600" s="136" t="s">
        <v>354</v>
      </c>
      <c r="K600" s="136" t="s">
        <v>354</v>
      </c>
      <c r="L600" s="136" t="s">
        <v>354</v>
      </c>
    </row>
    <row r="601" spans="1:12" ht="12.75" customHeight="1">
      <c r="A601" s="220" t="s">
        <v>37</v>
      </c>
      <c r="B601" s="10">
        <v>5177</v>
      </c>
      <c r="C601" s="13">
        <v>5038</v>
      </c>
      <c r="D601" s="13">
        <v>2565</v>
      </c>
      <c r="E601" s="13">
        <v>3121</v>
      </c>
      <c r="F601" s="13">
        <v>3737</v>
      </c>
      <c r="G601" s="5"/>
      <c r="H601" s="59">
        <f aca="true" t="shared" si="75" ref="H601:H606">(F601-B601)</f>
        <v>-1440</v>
      </c>
      <c r="I601" s="6">
        <f aca="true" t="shared" si="76" ref="I601:I606">(F601-B601)/B601</f>
        <v>-0.27815337067799883</v>
      </c>
      <c r="J601" s="352"/>
      <c r="K601" s="128">
        <f aca="true" t="shared" si="77" ref="K601:K606">(F601-E601)</f>
        <v>616</v>
      </c>
      <c r="L601" s="57">
        <f aca="true" t="shared" si="78" ref="L601:L606">(F601-E601)/E601</f>
        <v>0.19737263697532842</v>
      </c>
    </row>
    <row r="602" spans="1:12" ht="12.75" customHeight="1">
      <c r="A602" s="220" t="s">
        <v>38</v>
      </c>
      <c r="B602" s="10">
        <v>6130</v>
      </c>
      <c r="C602" s="13">
        <v>6403</v>
      </c>
      <c r="D602" s="13">
        <v>3362</v>
      </c>
      <c r="E602" s="13">
        <v>3943</v>
      </c>
      <c r="F602" s="13">
        <v>4604</v>
      </c>
      <c r="G602" s="5"/>
      <c r="H602" s="59">
        <f t="shared" si="75"/>
        <v>-1526</v>
      </c>
      <c r="I602" s="6">
        <f t="shared" si="76"/>
        <v>-0.24893964110929853</v>
      </c>
      <c r="J602" s="352"/>
      <c r="K602" s="128">
        <f t="shared" si="77"/>
        <v>661</v>
      </c>
      <c r="L602" s="57">
        <f t="shared" si="78"/>
        <v>0.16763885366472228</v>
      </c>
    </row>
    <row r="603" spans="1:12" ht="12.75" customHeight="1">
      <c r="A603" s="220" t="s">
        <v>39</v>
      </c>
      <c r="B603" s="14">
        <f>SUM(B601:B602)</f>
        <v>11307</v>
      </c>
      <c r="C603" s="14">
        <f>SUM(C601:C602)</f>
        <v>11441</v>
      </c>
      <c r="D603" s="14">
        <f>SUM(D601:D602)</f>
        <v>5927</v>
      </c>
      <c r="E603" s="14">
        <f>SUM(E601:E602)</f>
        <v>7064</v>
      </c>
      <c r="F603" s="14">
        <f>SUM(F601:F602)</f>
        <v>8341</v>
      </c>
      <c r="G603" s="5"/>
      <c r="H603" s="59">
        <f t="shared" si="75"/>
        <v>-2966</v>
      </c>
      <c r="I603" s="6">
        <f t="shared" si="76"/>
        <v>-0.2623153798531883</v>
      </c>
      <c r="J603" s="352"/>
      <c r="K603" s="128">
        <f t="shared" si="77"/>
        <v>1277</v>
      </c>
      <c r="L603" s="57">
        <f t="shared" si="78"/>
        <v>0.1807757644394111</v>
      </c>
    </row>
    <row r="604" spans="1:12" ht="12.75" customHeight="1">
      <c r="A604" s="220" t="s">
        <v>40</v>
      </c>
      <c r="B604" s="29">
        <v>109823</v>
      </c>
      <c r="C604" s="29">
        <v>108504</v>
      </c>
      <c r="D604" s="29">
        <v>56410</v>
      </c>
      <c r="E604" s="29">
        <v>67583</v>
      </c>
      <c r="F604" s="29">
        <v>79385</v>
      </c>
      <c r="G604" s="25"/>
      <c r="H604" s="59">
        <f t="shared" si="75"/>
        <v>-30438</v>
      </c>
      <c r="I604" s="6">
        <f t="shared" si="76"/>
        <v>-0.2771550585942835</v>
      </c>
      <c r="J604" s="352"/>
      <c r="K604" s="128">
        <f t="shared" si="77"/>
        <v>11802</v>
      </c>
      <c r="L604" s="57">
        <f t="shared" si="78"/>
        <v>0.17462971457319149</v>
      </c>
    </row>
    <row r="605" spans="1:12" ht="12.75" customHeight="1">
      <c r="A605" s="220" t="s">
        <v>233</v>
      </c>
      <c r="B605" s="67">
        <f>(B604)/15</f>
        <v>7321.533333333334</v>
      </c>
      <c r="C605" s="67">
        <f>(C604)/15</f>
        <v>7233.6</v>
      </c>
      <c r="D605" s="67">
        <f>(D604)/15</f>
        <v>3760.6666666666665</v>
      </c>
      <c r="E605" s="14">
        <f>E604/15</f>
        <v>4505.533333333334</v>
      </c>
      <c r="F605" s="14">
        <f>F604/15</f>
        <v>5292.333333333333</v>
      </c>
      <c r="G605" s="5"/>
      <c r="H605" s="59">
        <f t="shared" si="75"/>
        <v>-2029.2000000000007</v>
      </c>
      <c r="I605" s="6">
        <f t="shared" si="76"/>
        <v>-0.27715505859428363</v>
      </c>
      <c r="J605" s="352"/>
      <c r="K605" s="128">
        <f t="shared" si="77"/>
        <v>786.7999999999993</v>
      </c>
      <c r="L605" s="57">
        <f t="shared" si="78"/>
        <v>0.1746297145731913</v>
      </c>
    </row>
    <row r="606" spans="1:12" ht="12.75" customHeight="1">
      <c r="A606" s="220" t="s">
        <v>234</v>
      </c>
      <c r="B606" s="67">
        <f>(B604)/12</f>
        <v>9151.916666666666</v>
      </c>
      <c r="C606" s="67">
        <f>(C604)/12</f>
        <v>9042</v>
      </c>
      <c r="D606" s="67">
        <f>(D604)/12</f>
        <v>4700.833333333333</v>
      </c>
      <c r="E606" s="67">
        <f>(E604)/12</f>
        <v>5631.916666666667</v>
      </c>
      <c r="F606" s="67">
        <f>(F604)/12</f>
        <v>6615.416666666667</v>
      </c>
      <c r="G606" s="5"/>
      <c r="H606" s="59">
        <f t="shared" si="75"/>
        <v>-2536.499999999999</v>
      </c>
      <c r="I606" s="6">
        <f t="shared" si="76"/>
        <v>-0.27715505859428347</v>
      </c>
      <c r="J606" s="352"/>
      <c r="K606" s="128">
        <f t="shared" si="77"/>
        <v>983.5</v>
      </c>
      <c r="L606" s="57">
        <f t="shared" si="78"/>
        <v>0.17462971457319149</v>
      </c>
    </row>
    <row r="607" spans="1:12" ht="12.75" customHeight="1">
      <c r="A607" s="238"/>
      <c r="B607" s="216"/>
      <c r="C607" s="216"/>
      <c r="D607" s="216"/>
      <c r="E607" s="216"/>
      <c r="F607" s="216"/>
      <c r="G607" s="5"/>
      <c r="H607" s="246"/>
      <c r="I607" s="247"/>
      <c r="K607" s="60"/>
      <c r="L607" s="99"/>
    </row>
    <row r="608" spans="1:12" ht="12.75" customHeight="1">
      <c r="A608" s="238"/>
      <c r="B608" s="216"/>
      <c r="C608" s="216"/>
      <c r="D608" s="216"/>
      <c r="E608" s="216"/>
      <c r="F608" s="216"/>
      <c r="G608" s="5"/>
      <c r="H608" s="246"/>
      <c r="I608" s="247"/>
      <c r="K608" s="60"/>
      <c r="L608" s="99"/>
    </row>
    <row r="609" spans="1:12" ht="12.75" customHeight="1">
      <c r="A609" s="238"/>
      <c r="B609" s="216"/>
      <c r="C609" s="216"/>
      <c r="D609" s="216"/>
      <c r="E609" s="216"/>
      <c r="F609" s="216"/>
      <c r="G609" s="5"/>
      <c r="H609" s="246"/>
      <c r="I609" s="247"/>
      <c r="K609" s="60"/>
      <c r="L609" s="99"/>
    </row>
    <row r="610" spans="1:9" ht="12.75" customHeight="1">
      <c r="A610" s="20"/>
      <c r="B610" s="101"/>
      <c r="C610" s="101"/>
      <c r="D610" s="101"/>
      <c r="E610" s="37"/>
      <c r="F610" s="102"/>
      <c r="G610" s="18"/>
      <c r="H610" s="60"/>
      <c r="I610" s="99"/>
    </row>
    <row r="611" spans="1:12" ht="12.75" customHeight="1">
      <c r="A611" s="129" t="s">
        <v>7</v>
      </c>
      <c r="B611" s="135"/>
      <c r="C611" s="135"/>
      <c r="D611" s="135"/>
      <c r="E611" s="143"/>
      <c r="F611" s="371"/>
      <c r="G611" s="12"/>
      <c r="H611" s="139"/>
      <c r="I611" s="139"/>
      <c r="K611" s="222"/>
      <c r="L611" s="222"/>
    </row>
    <row r="612" spans="1:12" ht="12.75" customHeight="1">
      <c r="A612" s="220" t="s">
        <v>37</v>
      </c>
      <c r="B612" s="10">
        <v>1270</v>
      </c>
      <c r="C612" s="10">
        <v>1240</v>
      </c>
      <c r="D612" s="13">
        <v>970</v>
      </c>
      <c r="E612" s="13">
        <v>1102</v>
      </c>
      <c r="F612" s="13">
        <v>1100</v>
      </c>
      <c r="G612" s="5"/>
      <c r="H612" s="59">
        <f aca="true" t="shared" si="79" ref="H612:H617">(F612-B612)</f>
        <v>-170</v>
      </c>
      <c r="I612" s="6">
        <f aca="true" t="shared" si="80" ref="I612:I617">(F612-B612)/B612</f>
        <v>-0.13385826771653545</v>
      </c>
      <c r="J612" s="352"/>
      <c r="K612" s="348">
        <f aca="true" t="shared" si="81" ref="K612:K617">(F612-E612)</f>
        <v>-2</v>
      </c>
      <c r="L612" s="349">
        <f aca="true" t="shared" si="82" ref="L612:L617">(F612-E612)/E612</f>
        <v>-0.0018148820326678765</v>
      </c>
    </row>
    <row r="613" spans="1:12" ht="12.75" customHeight="1">
      <c r="A613" s="220" t="s">
        <v>38</v>
      </c>
      <c r="B613" s="10">
        <v>1761</v>
      </c>
      <c r="C613" s="10">
        <v>1771</v>
      </c>
      <c r="D613" s="13">
        <v>1399</v>
      </c>
      <c r="E613" s="13">
        <v>1554</v>
      </c>
      <c r="F613" s="13">
        <v>1477</v>
      </c>
      <c r="G613" s="5"/>
      <c r="H613" s="59">
        <f t="shared" si="79"/>
        <v>-284</v>
      </c>
      <c r="I613" s="6">
        <f t="shared" si="80"/>
        <v>-0.16127200454287335</v>
      </c>
      <c r="K613" s="348">
        <f t="shared" si="81"/>
        <v>-77</v>
      </c>
      <c r="L613" s="349">
        <f t="shared" si="82"/>
        <v>-0.04954954954954955</v>
      </c>
    </row>
    <row r="614" spans="1:12" ht="12.75" customHeight="1">
      <c r="A614" s="220" t="s">
        <v>39</v>
      </c>
      <c r="B614" s="14">
        <f>SUM(B612:B613)</f>
        <v>3031</v>
      </c>
      <c r="C614" s="14">
        <f>SUM(C612:C613)</f>
        <v>3011</v>
      </c>
      <c r="D614" s="14">
        <f>SUM(D612:D613)</f>
        <v>2369</v>
      </c>
      <c r="E614" s="14">
        <f>SUM(E612:E613)</f>
        <v>2656</v>
      </c>
      <c r="F614" s="14">
        <f>SUM(F612:F613)</f>
        <v>2577</v>
      </c>
      <c r="G614" s="5"/>
      <c r="H614" s="59">
        <f t="shared" si="79"/>
        <v>-454</v>
      </c>
      <c r="I614" s="6">
        <f t="shared" si="80"/>
        <v>-0.14978554932365556</v>
      </c>
      <c r="K614" s="348">
        <f t="shared" si="81"/>
        <v>-79</v>
      </c>
      <c r="L614" s="349">
        <f t="shared" si="82"/>
        <v>-0.029743975903614456</v>
      </c>
    </row>
    <row r="615" spans="1:12" ht="12.75" customHeight="1">
      <c r="A615" s="220" t="s">
        <v>40</v>
      </c>
      <c r="B615" s="29">
        <v>28084</v>
      </c>
      <c r="C615" s="30">
        <v>27399</v>
      </c>
      <c r="D615" s="29">
        <v>21326</v>
      </c>
      <c r="E615" s="29">
        <v>23920</v>
      </c>
      <c r="F615" s="29">
        <v>23818</v>
      </c>
      <c r="G615" s="25"/>
      <c r="H615" s="59">
        <f t="shared" si="79"/>
        <v>-4266</v>
      </c>
      <c r="I615" s="6">
        <f t="shared" si="80"/>
        <v>-0.1519014385415183</v>
      </c>
      <c r="K615" s="348">
        <f t="shared" si="81"/>
        <v>-102</v>
      </c>
      <c r="L615" s="349">
        <f t="shared" si="82"/>
        <v>-0.004264214046822742</v>
      </c>
    </row>
    <row r="616" spans="1:12" ht="12.75">
      <c r="A616" s="220" t="s">
        <v>233</v>
      </c>
      <c r="B616" s="67">
        <f>(B615)/15</f>
        <v>1872.2666666666667</v>
      </c>
      <c r="C616" s="67">
        <f>(C615)/15</f>
        <v>1826.6</v>
      </c>
      <c r="D616" s="14">
        <f>D615/15</f>
        <v>1421.7333333333333</v>
      </c>
      <c r="E616" s="14">
        <f>E615/15</f>
        <v>1594.6666666666667</v>
      </c>
      <c r="F616" s="14">
        <f>F615/15</f>
        <v>1587.8666666666666</v>
      </c>
      <c r="G616" s="5"/>
      <c r="H616" s="59">
        <f t="shared" si="79"/>
        <v>-284.4000000000001</v>
      </c>
      <c r="I616" s="6">
        <f t="shared" si="80"/>
        <v>-0.15190143854151836</v>
      </c>
      <c r="K616" s="348">
        <f t="shared" si="81"/>
        <v>-6.800000000000182</v>
      </c>
      <c r="L616" s="349">
        <f t="shared" si="82"/>
        <v>-0.004264214046822856</v>
      </c>
    </row>
    <row r="617" spans="1:12" ht="12.75" customHeight="1">
      <c r="A617" s="220" t="s">
        <v>234</v>
      </c>
      <c r="B617" s="67">
        <f>(B615)/12</f>
        <v>2340.3333333333335</v>
      </c>
      <c r="C617" s="67">
        <f>(C615)/12</f>
        <v>2283.25</v>
      </c>
      <c r="D617" s="67">
        <f>(D615)/12</f>
        <v>1777.1666666666667</v>
      </c>
      <c r="E617" s="67">
        <f>(E615)/12</f>
        <v>1993.3333333333333</v>
      </c>
      <c r="F617" s="67">
        <f>(F615)/12</f>
        <v>1984.8333333333333</v>
      </c>
      <c r="G617" s="5"/>
      <c r="H617" s="59">
        <f t="shared" si="79"/>
        <v>-355.5000000000002</v>
      </c>
      <c r="I617" s="6">
        <f t="shared" si="80"/>
        <v>-0.15190143854151839</v>
      </c>
      <c r="K617" s="348">
        <f t="shared" si="81"/>
        <v>-8.5</v>
      </c>
      <c r="L617" s="349">
        <f t="shared" si="82"/>
        <v>-0.004264214046822742</v>
      </c>
    </row>
    <row r="618" spans="1:12" ht="12.75" customHeight="1">
      <c r="A618" s="238"/>
      <c r="B618" s="216"/>
      <c r="C618" s="216"/>
      <c r="D618" s="216"/>
      <c r="E618" s="216"/>
      <c r="F618" s="216"/>
      <c r="G618" s="5"/>
      <c r="H618" s="246"/>
      <c r="I618" s="247"/>
      <c r="K618" s="60"/>
      <c r="L618" s="99"/>
    </row>
    <row r="619" spans="1:12" ht="12.75" customHeight="1">
      <c r="A619" s="238"/>
      <c r="B619" s="216"/>
      <c r="C619" s="216"/>
      <c r="D619" s="216"/>
      <c r="E619" s="216"/>
      <c r="F619" s="216"/>
      <c r="G619" s="5"/>
      <c r="H619" s="246"/>
      <c r="I619" s="247"/>
      <c r="K619" s="60"/>
      <c r="L619" s="99"/>
    </row>
    <row r="620" spans="1:12" ht="12.75" customHeight="1">
      <c r="A620" s="238"/>
      <c r="B620" s="216"/>
      <c r="C620" s="216"/>
      <c r="D620" s="216"/>
      <c r="E620" s="216"/>
      <c r="F620" s="216"/>
      <c r="G620" s="5"/>
      <c r="H620" s="246"/>
      <c r="I620" s="247"/>
      <c r="K620" s="60"/>
      <c r="L620" s="99"/>
    </row>
    <row r="621" spans="1:9" ht="12.75" customHeight="1">
      <c r="A621" s="20"/>
      <c r="B621" s="101"/>
      <c r="C621" s="37"/>
      <c r="D621" s="101"/>
      <c r="E621" s="37"/>
      <c r="F621" s="101"/>
      <c r="G621" s="18"/>
      <c r="H621" s="60"/>
      <c r="I621" s="99"/>
    </row>
    <row r="622" spans="1:12" ht="12.75" customHeight="1">
      <c r="A622" s="129" t="s">
        <v>8</v>
      </c>
      <c r="B622" s="144"/>
      <c r="C622" s="144"/>
      <c r="D622" s="144"/>
      <c r="E622" s="144"/>
      <c r="F622" s="365"/>
      <c r="G622" s="19"/>
      <c r="H622" s="139"/>
      <c r="I622" s="139"/>
      <c r="K622" s="222"/>
      <c r="L622" s="222"/>
    </row>
    <row r="623" spans="1:12" ht="12.75" customHeight="1">
      <c r="A623" s="220" t="s">
        <v>37</v>
      </c>
      <c r="B623" s="10">
        <v>225</v>
      </c>
      <c r="C623" s="10">
        <v>271</v>
      </c>
      <c r="D623" s="13">
        <v>200</v>
      </c>
      <c r="E623" s="13">
        <v>235</v>
      </c>
      <c r="F623" s="13">
        <v>195</v>
      </c>
      <c r="G623" s="5"/>
      <c r="H623" s="59">
        <f aca="true" t="shared" si="83" ref="H623:H628">(F623-B623)</f>
        <v>-30</v>
      </c>
      <c r="I623" s="6">
        <f aca="true" t="shared" si="84" ref="I623:I628">(F623-B623)/B623</f>
        <v>-0.13333333333333333</v>
      </c>
      <c r="K623" s="348">
        <f aca="true" t="shared" si="85" ref="K623:K628">(F623-E623)</f>
        <v>-40</v>
      </c>
      <c r="L623" s="349">
        <f aca="true" t="shared" si="86" ref="L623:L628">(F623-E623)/E623</f>
        <v>-0.1702127659574468</v>
      </c>
    </row>
    <row r="624" spans="1:12" ht="12.75" customHeight="1">
      <c r="A624" s="220" t="s">
        <v>38</v>
      </c>
      <c r="B624" s="10">
        <v>563</v>
      </c>
      <c r="C624" s="10">
        <v>599</v>
      </c>
      <c r="D624" s="13">
        <v>458</v>
      </c>
      <c r="E624" s="13">
        <v>553</v>
      </c>
      <c r="F624" s="13">
        <v>561</v>
      </c>
      <c r="G624" s="5"/>
      <c r="H624" s="59">
        <f t="shared" si="83"/>
        <v>-2</v>
      </c>
      <c r="I624" s="6">
        <f t="shared" si="84"/>
        <v>-0.003552397868561279</v>
      </c>
      <c r="K624" s="128">
        <f t="shared" si="85"/>
        <v>8</v>
      </c>
      <c r="L624" s="57">
        <f t="shared" si="86"/>
        <v>0.014466546112115732</v>
      </c>
    </row>
    <row r="625" spans="1:12" ht="12.75" customHeight="1">
      <c r="A625" s="220" t="s">
        <v>39</v>
      </c>
      <c r="B625" s="14">
        <f>SUM(B623:B624)</f>
        <v>788</v>
      </c>
      <c r="C625" s="14">
        <f>SUM(C623:C624)</f>
        <v>870</v>
      </c>
      <c r="D625" s="14">
        <f>SUM(D623:D624)</f>
        <v>658</v>
      </c>
      <c r="E625" s="14">
        <f>SUM(E623:E624)</f>
        <v>788</v>
      </c>
      <c r="F625" s="14">
        <f>SUM(F623:F624)</f>
        <v>756</v>
      </c>
      <c r="G625" s="5"/>
      <c r="H625" s="59">
        <f t="shared" si="83"/>
        <v>-32</v>
      </c>
      <c r="I625" s="6">
        <f t="shared" si="84"/>
        <v>-0.04060913705583756</v>
      </c>
      <c r="K625" s="348">
        <f t="shared" si="85"/>
        <v>-32</v>
      </c>
      <c r="L625" s="349">
        <f t="shared" si="86"/>
        <v>-0.04060913705583756</v>
      </c>
    </row>
    <row r="626" spans="1:12" ht="12.75" customHeight="1">
      <c r="A626" s="220" t="s">
        <v>40</v>
      </c>
      <c r="B626" s="29">
        <v>8008</v>
      </c>
      <c r="C626" s="30">
        <v>8988</v>
      </c>
      <c r="D626" s="29">
        <v>6587</v>
      </c>
      <c r="E626" s="29">
        <v>8081</v>
      </c>
      <c r="F626" s="29">
        <v>7613</v>
      </c>
      <c r="G626" s="25"/>
      <c r="H626" s="59">
        <f t="shared" si="83"/>
        <v>-395</v>
      </c>
      <c r="I626" s="6">
        <f t="shared" si="84"/>
        <v>-0.04932567432567433</v>
      </c>
      <c r="K626" s="348">
        <f t="shared" si="85"/>
        <v>-468</v>
      </c>
      <c r="L626" s="349">
        <f t="shared" si="86"/>
        <v>-0.0579136245514169</v>
      </c>
    </row>
    <row r="627" spans="1:12" ht="12.75" customHeight="1">
      <c r="A627" s="220" t="s">
        <v>233</v>
      </c>
      <c r="B627" s="67">
        <f>(B626)/15</f>
        <v>533.8666666666667</v>
      </c>
      <c r="C627" s="67">
        <f>(C626)/15</f>
        <v>599.2</v>
      </c>
      <c r="D627" s="14">
        <f>D626/15</f>
        <v>439.1333333333333</v>
      </c>
      <c r="E627" s="14">
        <f>E626/15</f>
        <v>538.7333333333333</v>
      </c>
      <c r="F627" s="14">
        <f>F626/15</f>
        <v>507.53333333333336</v>
      </c>
      <c r="G627" s="5"/>
      <c r="H627" s="59">
        <f t="shared" si="83"/>
        <v>-26.333333333333314</v>
      </c>
      <c r="I627" s="6">
        <f t="shared" si="84"/>
        <v>-0.049325674325674286</v>
      </c>
      <c r="K627" s="348">
        <f t="shared" si="85"/>
        <v>-31.19999999999999</v>
      </c>
      <c r="L627" s="349">
        <f t="shared" si="86"/>
        <v>-0.05791362455141688</v>
      </c>
    </row>
    <row r="628" spans="1:12" ht="12.75" customHeight="1">
      <c r="A628" s="220" t="s">
        <v>234</v>
      </c>
      <c r="B628" s="67">
        <f>(B626)/12</f>
        <v>667.3333333333334</v>
      </c>
      <c r="C628" s="67">
        <f>(C626)/12</f>
        <v>749</v>
      </c>
      <c r="D628" s="67">
        <f>(D626)/12</f>
        <v>548.9166666666666</v>
      </c>
      <c r="E628" s="67">
        <f>(E626)/12</f>
        <v>673.4166666666666</v>
      </c>
      <c r="F628" s="67">
        <f>(F626)/12</f>
        <v>634.4166666666666</v>
      </c>
      <c r="G628" s="5"/>
      <c r="H628" s="59">
        <f t="shared" si="83"/>
        <v>-32.91666666666674</v>
      </c>
      <c r="I628" s="6">
        <f t="shared" si="84"/>
        <v>-0.04932567432567444</v>
      </c>
      <c r="K628" s="348">
        <f t="shared" si="85"/>
        <v>-39</v>
      </c>
      <c r="L628" s="349">
        <f t="shared" si="86"/>
        <v>-0.05791362455141691</v>
      </c>
    </row>
    <row r="629" spans="1:12" ht="12.75" customHeight="1">
      <c r="A629" s="238"/>
      <c r="B629" s="216"/>
      <c r="C629" s="216"/>
      <c r="D629" s="216"/>
      <c r="E629" s="216"/>
      <c r="F629" s="216"/>
      <c r="G629" s="5"/>
      <c r="H629" s="246"/>
      <c r="I629" s="247"/>
      <c r="K629" s="60"/>
      <c r="L629" s="99"/>
    </row>
    <row r="630" spans="1:9" ht="12.75" customHeight="1">
      <c r="A630" s="20"/>
      <c r="B630" s="37"/>
      <c r="C630" s="37"/>
      <c r="D630" s="37"/>
      <c r="E630" s="37"/>
      <c r="F630" s="102"/>
      <c r="G630" s="103"/>
      <c r="H630" s="60"/>
      <c r="I630" s="99"/>
    </row>
    <row r="631" spans="1:12" ht="12.75" customHeight="1">
      <c r="A631" s="238"/>
      <c r="B631" s="216"/>
      <c r="C631" s="216"/>
      <c r="D631" s="216"/>
      <c r="E631" s="216"/>
      <c r="F631" s="216"/>
      <c r="G631" s="5"/>
      <c r="H631" s="246"/>
      <c r="I631" s="247"/>
      <c r="K631" s="60"/>
      <c r="L631" s="99"/>
    </row>
    <row r="632" spans="1:9" ht="12.75" customHeight="1">
      <c r="A632" s="20"/>
      <c r="B632" s="101"/>
      <c r="C632" s="37"/>
      <c r="D632" s="101"/>
      <c r="E632" s="37"/>
      <c r="F632" s="102"/>
      <c r="G632" s="18"/>
      <c r="H632" s="60"/>
      <c r="I632" s="99"/>
    </row>
    <row r="633" spans="1:12" ht="12.75" customHeight="1">
      <c r="A633" s="134" t="s">
        <v>208</v>
      </c>
      <c r="B633" s="135"/>
      <c r="C633" s="135"/>
      <c r="D633" s="135"/>
      <c r="E633" s="143"/>
      <c r="F633" s="368"/>
      <c r="G633" s="12"/>
      <c r="H633" s="139"/>
      <c r="I633" s="139"/>
      <c r="K633" s="222"/>
      <c r="L633" s="222"/>
    </row>
    <row r="634" spans="1:12" ht="12.75" customHeight="1">
      <c r="A634" s="220" t="s">
        <v>37</v>
      </c>
      <c r="B634" s="199">
        <v>503</v>
      </c>
      <c r="C634" s="10">
        <v>559</v>
      </c>
      <c r="D634" s="13">
        <v>399</v>
      </c>
      <c r="E634" s="13">
        <v>497</v>
      </c>
      <c r="F634" s="13">
        <v>615</v>
      </c>
      <c r="G634" s="5"/>
      <c r="H634" s="75">
        <f aca="true" t="shared" si="87" ref="H634:H639">(F634-B634)</f>
        <v>112</v>
      </c>
      <c r="I634" s="76">
        <f aca="true" t="shared" si="88" ref="I634:I639">(F634-B634)/B634</f>
        <v>0.22266401590457258</v>
      </c>
      <c r="K634" s="128">
        <f aca="true" t="shared" si="89" ref="K634:K639">(F634-E634)</f>
        <v>118</v>
      </c>
      <c r="L634" s="57">
        <f aca="true" t="shared" si="90" ref="L634:L639">(F634-E634)/E634</f>
        <v>0.23742454728370221</v>
      </c>
    </row>
    <row r="635" spans="1:12" ht="12.75" customHeight="1">
      <c r="A635" s="220" t="s">
        <v>38</v>
      </c>
      <c r="B635" s="199">
        <v>814</v>
      </c>
      <c r="C635" s="10">
        <v>906</v>
      </c>
      <c r="D635" s="13">
        <v>649</v>
      </c>
      <c r="E635" s="13">
        <v>775</v>
      </c>
      <c r="F635" s="13">
        <v>890</v>
      </c>
      <c r="G635" s="5"/>
      <c r="H635" s="75">
        <f t="shared" si="87"/>
        <v>76</v>
      </c>
      <c r="I635" s="76">
        <f t="shared" si="88"/>
        <v>0.09336609336609336</v>
      </c>
      <c r="K635" s="128">
        <f t="shared" si="89"/>
        <v>115</v>
      </c>
      <c r="L635" s="57">
        <f t="shared" si="90"/>
        <v>0.14838709677419354</v>
      </c>
    </row>
    <row r="636" spans="1:12" ht="12.75" customHeight="1">
      <c r="A636" s="220" t="s">
        <v>39</v>
      </c>
      <c r="B636" s="14">
        <f>SUM(B634:B635)</f>
        <v>1317</v>
      </c>
      <c r="C636" s="14">
        <f>SUM(C634:C635)</f>
        <v>1465</v>
      </c>
      <c r="D636" s="14">
        <f>SUM(D634:D635)</f>
        <v>1048</v>
      </c>
      <c r="E636" s="14">
        <f>SUM(E634:E635)</f>
        <v>1272</v>
      </c>
      <c r="F636" s="14">
        <f>SUM(F634:F635)</f>
        <v>1505</v>
      </c>
      <c r="G636" s="5"/>
      <c r="H636" s="75">
        <f t="shared" si="87"/>
        <v>188</v>
      </c>
      <c r="I636" s="76">
        <f t="shared" si="88"/>
        <v>0.1427486712224753</v>
      </c>
      <c r="K636" s="128">
        <f t="shared" si="89"/>
        <v>233</v>
      </c>
      <c r="L636" s="57">
        <f t="shared" si="90"/>
        <v>0.1831761006289308</v>
      </c>
    </row>
    <row r="637" spans="1:12" ht="12.75" customHeight="1">
      <c r="A637" s="220" t="s">
        <v>40</v>
      </c>
      <c r="B637" s="199">
        <v>11811</v>
      </c>
      <c r="C637" s="30">
        <v>12956</v>
      </c>
      <c r="D637" s="29">
        <v>9260</v>
      </c>
      <c r="E637" s="29">
        <v>11454</v>
      </c>
      <c r="F637" s="29">
        <v>13908</v>
      </c>
      <c r="G637" s="31"/>
      <c r="H637" s="75">
        <f t="shared" si="87"/>
        <v>2097</v>
      </c>
      <c r="I637" s="76">
        <f t="shared" si="88"/>
        <v>0.1775463550927102</v>
      </c>
      <c r="K637" s="128">
        <f t="shared" si="89"/>
        <v>2454</v>
      </c>
      <c r="L637" s="57">
        <f t="shared" si="90"/>
        <v>0.214248297537978</v>
      </c>
    </row>
    <row r="638" spans="1:12" ht="12.75" customHeight="1">
      <c r="A638" s="220" t="s">
        <v>233</v>
      </c>
      <c r="B638" s="67">
        <f>(B637)/15</f>
        <v>787.4</v>
      </c>
      <c r="C638" s="67">
        <f>(C637)/15</f>
        <v>863.7333333333333</v>
      </c>
      <c r="D638" s="200">
        <f>D637/15</f>
        <v>617.3333333333334</v>
      </c>
      <c r="E638" s="200">
        <f>E637/15</f>
        <v>763.6</v>
      </c>
      <c r="F638" s="200">
        <f>F637/15</f>
        <v>927.2</v>
      </c>
      <c r="G638" s="5"/>
      <c r="H638" s="75">
        <f t="shared" si="87"/>
        <v>139.80000000000007</v>
      </c>
      <c r="I638" s="76">
        <f t="shared" si="88"/>
        <v>0.17754635509271027</v>
      </c>
      <c r="K638" s="128">
        <f t="shared" si="89"/>
        <v>163.60000000000002</v>
      </c>
      <c r="L638" s="57">
        <f t="shared" si="90"/>
        <v>0.21424829753797803</v>
      </c>
    </row>
    <row r="639" spans="1:12" ht="12.75" customHeight="1">
      <c r="A639" s="220" t="s">
        <v>234</v>
      </c>
      <c r="B639" s="67">
        <f>(B637)/12</f>
        <v>984.25</v>
      </c>
      <c r="C639" s="67">
        <f>(C637)/12</f>
        <v>1079.6666666666667</v>
      </c>
      <c r="D639" s="67">
        <f>(D637)/12</f>
        <v>771.6666666666666</v>
      </c>
      <c r="E639" s="67">
        <f>(E637)/12</f>
        <v>954.5</v>
      </c>
      <c r="F639" s="67">
        <f>(F637)/12</f>
        <v>1159</v>
      </c>
      <c r="G639" s="5"/>
      <c r="H639" s="75">
        <f t="shared" si="87"/>
        <v>174.75</v>
      </c>
      <c r="I639" s="76">
        <f t="shared" si="88"/>
        <v>0.1775463550927102</v>
      </c>
      <c r="K639" s="128">
        <f t="shared" si="89"/>
        <v>204.5</v>
      </c>
      <c r="L639" s="57">
        <f t="shared" si="90"/>
        <v>0.214248297537978</v>
      </c>
    </row>
    <row r="640" spans="1:9" ht="12.75" customHeight="1">
      <c r="A640" s="96"/>
      <c r="B640" s="37"/>
      <c r="C640" s="37"/>
      <c r="D640" s="37"/>
      <c r="E640" s="37"/>
      <c r="F640" s="102"/>
      <c r="G640" s="103"/>
      <c r="H640" s="60"/>
      <c r="I640" s="99"/>
    </row>
    <row r="641" spans="1:9" ht="12.75" customHeight="1">
      <c r="A641" s="20"/>
      <c r="B641" s="37"/>
      <c r="C641" s="37"/>
      <c r="D641" s="37"/>
      <c r="E641" s="37"/>
      <c r="F641" s="102"/>
      <c r="G641" s="103"/>
      <c r="H641" s="60"/>
      <c r="I641" s="99"/>
    </row>
    <row r="642" spans="1:12" ht="12.75" customHeight="1">
      <c r="A642" s="20"/>
      <c r="B642" s="37"/>
      <c r="C642" s="37"/>
      <c r="D642" s="37"/>
      <c r="E642" s="37"/>
      <c r="F642" s="102"/>
      <c r="G642" s="103"/>
      <c r="H642" s="60"/>
      <c r="I642" s="99"/>
      <c r="K642" s="87"/>
      <c r="L642" s="87"/>
    </row>
    <row r="643" spans="1:12" ht="12.75" customHeight="1">
      <c r="A643" s="20"/>
      <c r="B643" s="37"/>
      <c r="C643" s="37"/>
      <c r="D643" s="37"/>
      <c r="E643" s="37"/>
      <c r="F643" s="102"/>
      <c r="G643" s="103"/>
      <c r="H643" s="60"/>
      <c r="I643" s="99"/>
      <c r="K643" s="87"/>
      <c r="L643" s="87"/>
    </row>
    <row r="644" spans="1:12" s="26" customFormat="1" ht="15">
      <c r="A644" s="294"/>
      <c r="B644" s="294"/>
      <c r="C644" s="294"/>
      <c r="D644" s="294"/>
      <c r="E644" s="294"/>
      <c r="F644" s="377"/>
      <c r="G644" s="294"/>
      <c r="H644" s="294"/>
      <c r="I644" s="294"/>
      <c r="J644" s="294"/>
      <c r="K644" s="294"/>
      <c r="L644" s="294"/>
    </row>
    <row r="645" spans="1:9" s="26" customFormat="1" ht="12.75" customHeight="1">
      <c r="A645" s="285"/>
      <c r="B645" s="286"/>
      <c r="C645" s="286"/>
      <c r="D645" s="286"/>
      <c r="E645" s="286"/>
      <c r="F645" s="378"/>
      <c r="G645" s="286"/>
      <c r="H645" s="286"/>
      <c r="I645" s="286"/>
    </row>
    <row r="646" spans="1:12" s="26" customFormat="1" ht="12.75" customHeight="1">
      <c r="A646" s="287"/>
      <c r="B646" s="288"/>
      <c r="C646" s="288"/>
      <c r="D646" s="288"/>
      <c r="E646" s="288"/>
      <c r="F646" s="216"/>
      <c r="G646" s="289"/>
      <c r="H646" s="186"/>
      <c r="I646" s="186"/>
      <c r="K646" s="186"/>
      <c r="L646" s="186"/>
    </row>
    <row r="647" spans="6:12" s="26" customFormat="1" ht="12.75" customHeight="1">
      <c r="F647" s="379"/>
      <c r="H647" s="186"/>
      <c r="I647" s="186"/>
      <c r="K647" s="186"/>
      <c r="L647" s="186"/>
    </row>
    <row r="648" spans="1:12" s="26" customFormat="1" ht="12.75" customHeight="1">
      <c r="A648" s="251"/>
      <c r="F648" s="291"/>
      <c r="H648" s="252"/>
      <c r="I648" s="252"/>
      <c r="K648" s="252"/>
      <c r="L648" s="252"/>
    </row>
    <row r="649" spans="1:12" s="26" customFormat="1" ht="12.75" customHeight="1">
      <c r="A649" s="290"/>
      <c r="B649" s="186"/>
      <c r="C649" s="186"/>
      <c r="D649" s="186"/>
      <c r="E649" s="186"/>
      <c r="F649" s="380"/>
      <c r="H649" s="186"/>
      <c r="I649" s="186"/>
      <c r="K649" s="186"/>
      <c r="L649" s="186"/>
    </row>
    <row r="650" spans="1:12" s="26" customFormat="1" ht="12.75" customHeight="1">
      <c r="A650" s="20"/>
      <c r="B650" s="216"/>
      <c r="C650" s="216"/>
      <c r="D650" s="216"/>
      <c r="E650" s="216"/>
      <c r="F650" s="216"/>
      <c r="G650" s="291"/>
      <c r="H650" s="246"/>
      <c r="I650" s="247"/>
      <c r="K650" s="60"/>
      <c r="L650" s="99"/>
    </row>
    <row r="651" spans="1:12" s="26" customFormat="1" ht="12.75" customHeight="1">
      <c r="A651" s="20"/>
      <c r="B651" s="216"/>
      <c r="C651" s="216"/>
      <c r="D651" s="216"/>
      <c r="E651" s="216"/>
      <c r="F651" s="216"/>
      <c r="G651" s="291"/>
      <c r="H651" s="246"/>
      <c r="I651" s="247"/>
      <c r="K651" s="60"/>
      <c r="L651" s="99"/>
    </row>
    <row r="652" spans="1:12" s="26" customFormat="1" ht="12.75" customHeight="1">
      <c r="A652" s="20"/>
      <c r="B652" s="216"/>
      <c r="C652" s="216"/>
      <c r="D652" s="216"/>
      <c r="E652" s="216"/>
      <c r="F652" s="216"/>
      <c r="G652" s="291"/>
      <c r="H652" s="246"/>
      <c r="I652" s="247"/>
      <c r="K652" s="60"/>
      <c r="L652" s="99"/>
    </row>
    <row r="653" spans="1:12" s="26" customFormat="1" ht="12.75" customHeight="1">
      <c r="A653" s="20"/>
      <c r="B653" s="216"/>
      <c r="C653" s="216"/>
      <c r="D653" s="216"/>
      <c r="E653" s="216"/>
      <c r="F653" s="216"/>
      <c r="G653" s="291"/>
      <c r="H653" s="246"/>
      <c r="I653" s="247"/>
      <c r="K653" s="60"/>
      <c r="L653" s="99"/>
    </row>
    <row r="654" spans="1:12" s="26" customFormat="1" ht="12.75" customHeight="1">
      <c r="A654" s="20"/>
      <c r="B654" s="216"/>
      <c r="C654" s="216"/>
      <c r="D654" s="216"/>
      <c r="E654" s="216"/>
      <c r="F654" s="216"/>
      <c r="G654" s="291"/>
      <c r="H654" s="246"/>
      <c r="I654" s="247"/>
      <c r="K654" s="60"/>
      <c r="L654" s="99"/>
    </row>
    <row r="655" spans="1:12" s="26" customFormat="1" ht="12.75" customHeight="1">
      <c r="A655" s="20"/>
      <c r="B655" s="216"/>
      <c r="C655" s="216"/>
      <c r="D655" s="216"/>
      <c r="E655" s="216"/>
      <c r="F655" s="216"/>
      <c r="G655" s="291"/>
      <c r="H655" s="246"/>
      <c r="I655" s="247"/>
      <c r="K655" s="60"/>
      <c r="L655" s="99"/>
    </row>
    <row r="656" spans="1:12" s="26" customFormat="1" ht="12.75" customHeight="1">
      <c r="A656" s="20"/>
      <c r="B656" s="216"/>
      <c r="C656" s="216"/>
      <c r="D656" s="216"/>
      <c r="E656" s="216"/>
      <c r="F656" s="216"/>
      <c r="G656" s="291"/>
      <c r="H656" s="246"/>
      <c r="I656" s="247"/>
      <c r="K656" s="60"/>
      <c r="L656" s="99"/>
    </row>
    <row r="657" spans="1:12" s="87" customFormat="1" ht="12.75" customHeight="1">
      <c r="A657" s="168">
        <v>39122</v>
      </c>
      <c r="B657" s="169"/>
      <c r="E657" s="170">
        <v>10</v>
      </c>
      <c r="F657" s="21"/>
      <c r="G657" s="169"/>
      <c r="H657" s="169"/>
      <c r="K657"/>
      <c r="L657" s="170" t="s">
        <v>175</v>
      </c>
    </row>
    <row r="658" spans="1:12" ht="15">
      <c r="A658" s="575" t="s">
        <v>366</v>
      </c>
      <c r="B658" s="575"/>
      <c r="C658" s="575"/>
      <c r="D658" s="575"/>
      <c r="E658" s="575"/>
      <c r="F658" s="575"/>
      <c r="G658" s="575"/>
      <c r="H658" s="575"/>
      <c r="I658" s="575"/>
      <c r="J658" s="575"/>
      <c r="K658" s="575"/>
      <c r="L658" s="575"/>
    </row>
    <row r="659" spans="1:12" ht="15">
      <c r="A659" s="295"/>
      <c r="B659" s="295"/>
      <c r="C659" s="295"/>
      <c r="D659" s="295"/>
      <c r="E659" s="295"/>
      <c r="F659" s="381"/>
      <c r="G659" s="295"/>
      <c r="H659" s="295"/>
      <c r="I659" s="295"/>
      <c r="J659" s="295"/>
      <c r="K659" s="295"/>
      <c r="L659" s="295"/>
    </row>
    <row r="660" spans="1:12" ht="12.75" customHeight="1">
      <c r="A660" s="146"/>
      <c r="B660" s="147"/>
      <c r="C660" s="147"/>
      <c r="D660" s="147"/>
      <c r="E660" s="147"/>
      <c r="F660" s="373"/>
      <c r="G660" s="1"/>
      <c r="H660" s="137" t="s">
        <v>169</v>
      </c>
      <c r="I660" s="137" t="s">
        <v>0</v>
      </c>
      <c r="K660" s="137" t="s">
        <v>169</v>
      </c>
      <c r="L660" s="137" t="s">
        <v>0</v>
      </c>
    </row>
    <row r="661" spans="1:12" ht="12.75" customHeight="1">
      <c r="A661" s="148" t="s">
        <v>1</v>
      </c>
      <c r="B661" s="149"/>
      <c r="C661" s="150"/>
      <c r="D661" s="149"/>
      <c r="E661" s="149"/>
      <c r="F661" s="374"/>
      <c r="H661" s="138" t="s">
        <v>2</v>
      </c>
      <c r="I661" s="138" t="s">
        <v>2</v>
      </c>
      <c r="K661" s="138" t="s">
        <v>2</v>
      </c>
      <c r="L661" s="138" t="s">
        <v>2</v>
      </c>
    </row>
    <row r="662" spans="1:12" ht="12.75" customHeight="1">
      <c r="A662" s="151"/>
      <c r="B662" s="152"/>
      <c r="C662" s="152"/>
      <c r="D662" s="152"/>
      <c r="E662" s="152"/>
      <c r="F662" s="375"/>
      <c r="H662" s="139">
        <v>2004</v>
      </c>
      <c r="I662" s="139">
        <v>2004</v>
      </c>
      <c r="K662" s="139">
        <v>2007</v>
      </c>
      <c r="L662" s="139">
        <v>2007</v>
      </c>
    </row>
    <row r="663" spans="1:12" ht="12.75" customHeight="1">
      <c r="A663" s="145"/>
      <c r="B663" s="136">
        <v>2004</v>
      </c>
      <c r="C663" s="136">
        <v>2005</v>
      </c>
      <c r="D663" s="361">
        <v>2006</v>
      </c>
      <c r="E663" s="361">
        <v>2007</v>
      </c>
      <c r="F663" s="361">
        <v>2008</v>
      </c>
      <c r="G663" s="197"/>
      <c r="H663" s="136" t="s">
        <v>354</v>
      </c>
      <c r="I663" s="136" t="s">
        <v>354</v>
      </c>
      <c r="K663" s="136" t="s">
        <v>354</v>
      </c>
      <c r="L663" s="136" t="s">
        <v>354</v>
      </c>
    </row>
    <row r="664" spans="1:12" ht="12.75" customHeight="1">
      <c r="A664" s="313" t="s">
        <v>41</v>
      </c>
      <c r="B664" s="4">
        <f>SUM(B691,B699,B707,B715)</f>
        <v>14020</v>
      </c>
      <c r="C664" s="4">
        <f>SUM(C691,C699,C707,C715)</f>
        <v>14176</v>
      </c>
      <c r="D664" s="4">
        <f>SUM(D691,D699,D707,D715)</f>
        <v>8566</v>
      </c>
      <c r="E664" s="4">
        <f>SUM(E691,E699,E707,E715)</f>
        <v>9842</v>
      </c>
      <c r="F664" s="4">
        <f>SUM(F691,F699,F707,F715)</f>
        <v>10707</v>
      </c>
      <c r="G664" s="5"/>
      <c r="H664" s="59">
        <f aca="true" t="shared" si="91" ref="H664:H669">(F664-B664)</f>
        <v>-3313</v>
      </c>
      <c r="I664" s="6">
        <f aca="true" t="shared" si="92" ref="I664:I669">(F664-B664)/B664</f>
        <v>-0.2363052781740371</v>
      </c>
      <c r="K664" s="128">
        <f aca="true" t="shared" si="93" ref="K664:K669">(F664-E664)</f>
        <v>865</v>
      </c>
      <c r="L664" s="57">
        <f aca="true" t="shared" si="94" ref="L664:L669">(F664-E664)/E664</f>
        <v>0.08788864052021947</v>
      </c>
    </row>
    <row r="665" spans="1:12" ht="12.75" customHeight="1">
      <c r="A665" s="185" t="s">
        <v>42</v>
      </c>
      <c r="B665" s="4">
        <f>SUM(B692,B700,B708,B716)</f>
        <v>0</v>
      </c>
      <c r="C665" s="4">
        <f>SUM(C692,C700,C708,C716)</f>
        <v>0</v>
      </c>
      <c r="D665" s="165"/>
      <c r="E665" s="165"/>
      <c r="F665" s="165"/>
      <c r="G665" s="5"/>
      <c r="H665" s="58" t="s">
        <v>255</v>
      </c>
      <c r="I665" s="58" t="s">
        <v>255</v>
      </c>
      <c r="K665" s="58" t="s">
        <v>255</v>
      </c>
      <c r="L665" s="58" t="s">
        <v>255</v>
      </c>
    </row>
    <row r="666" spans="1:12" ht="12.75" customHeight="1">
      <c r="A666" s="185" t="s">
        <v>43</v>
      </c>
      <c r="B666" s="4">
        <f>SUM(B693,B701,B709,B717)</f>
        <v>1267</v>
      </c>
      <c r="C666" s="4">
        <f>SUM(C693,C701,C709,C717)</f>
        <v>1164</v>
      </c>
      <c r="D666" s="4">
        <f>SUM(D693,D701,D709,D717)</f>
        <v>629</v>
      </c>
      <c r="E666" s="4">
        <f>SUM(E693,E701,E709,E717)</f>
        <v>848</v>
      </c>
      <c r="F666" s="4">
        <f>SUM(F693,F701,F709,F717)</f>
        <v>1137</v>
      </c>
      <c r="G666" s="5"/>
      <c r="H666" s="59">
        <f t="shared" si="91"/>
        <v>-130</v>
      </c>
      <c r="I666" s="6">
        <f t="shared" si="92"/>
        <v>-0.1026045777426993</v>
      </c>
      <c r="K666" s="128">
        <f t="shared" si="93"/>
        <v>289</v>
      </c>
      <c r="L666" s="57">
        <f t="shared" si="94"/>
        <v>0.3408018867924528</v>
      </c>
    </row>
    <row r="667" spans="1:12" ht="12.75" customHeight="1">
      <c r="A667" s="185" t="s">
        <v>251</v>
      </c>
      <c r="B667" s="165"/>
      <c r="C667" s="165"/>
      <c r="D667" s="165"/>
      <c r="E667" s="4">
        <f aca="true" t="shared" si="95" ref="E667:F669">SUM(E694,E702,E710,E718)</f>
        <v>145</v>
      </c>
      <c r="F667" s="4">
        <f t="shared" si="95"/>
        <v>138</v>
      </c>
      <c r="G667" s="5"/>
      <c r="H667" s="58" t="s">
        <v>255</v>
      </c>
      <c r="I667" s="58" t="s">
        <v>255</v>
      </c>
      <c r="K667" s="59">
        <f t="shared" si="93"/>
        <v>-7</v>
      </c>
      <c r="L667" s="349">
        <f t="shared" si="94"/>
        <v>-0.04827586206896552</v>
      </c>
    </row>
    <row r="668" spans="1:12" s="87" customFormat="1" ht="12.75" customHeight="1">
      <c r="A668" s="185" t="s">
        <v>44</v>
      </c>
      <c r="B668" s="4">
        <f aca="true" t="shared" si="96" ref="B668:D669">SUM(B695,B703,B711,B719)</f>
        <v>1156</v>
      </c>
      <c r="C668" s="4">
        <f t="shared" si="96"/>
        <v>1234</v>
      </c>
      <c r="D668" s="4">
        <f t="shared" si="96"/>
        <v>690</v>
      </c>
      <c r="E668" s="4">
        <f t="shared" si="95"/>
        <v>945</v>
      </c>
      <c r="F668" s="4">
        <f t="shared" si="95"/>
        <v>1197</v>
      </c>
      <c r="G668" s="205"/>
      <c r="H668" s="58">
        <f t="shared" si="91"/>
        <v>41</v>
      </c>
      <c r="I668" s="7">
        <f t="shared" si="92"/>
        <v>0.03546712802768166</v>
      </c>
      <c r="J668" s="121"/>
      <c r="K668" s="128">
        <f t="shared" si="93"/>
        <v>252</v>
      </c>
      <c r="L668" s="57">
        <f t="shared" si="94"/>
        <v>0.26666666666666666</v>
      </c>
    </row>
    <row r="669" spans="1:12" s="161" customFormat="1" ht="12.75" customHeight="1">
      <c r="A669" s="8" t="s">
        <v>5</v>
      </c>
      <c r="B669" s="213">
        <f t="shared" si="96"/>
        <v>16443</v>
      </c>
      <c r="C669" s="213">
        <f t="shared" si="96"/>
        <v>16787</v>
      </c>
      <c r="D669" s="213">
        <f t="shared" si="96"/>
        <v>10002</v>
      </c>
      <c r="E669" s="213">
        <f t="shared" si="95"/>
        <v>11780</v>
      </c>
      <c r="F669" s="213">
        <f t="shared" si="95"/>
        <v>13179</v>
      </c>
      <c r="G669" s="68"/>
      <c r="H669" s="356">
        <f t="shared" si="91"/>
        <v>-3264</v>
      </c>
      <c r="I669" s="357">
        <f t="shared" si="92"/>
        <v>-0.19850392264185368</v>
      </c>
      <c r="J669" s="293"/>
      <c r="K669" s="209">
        <f t="shared" si="93"/>
        <v>1399</v>
      </c>
      <c r="L669" s="206">
        <f t="shared" si="94"/>
        <v>0.11876061120543294</v>
      </c>
    </row>
    <row r="670" spans="1:12" s="161" customFormat="1" ht="12.75" customHeight="1">
      <c r="A670" s="20"/>
      <c r="B670" s="292"/>
      <c r="C670" s="292"/>
      <c r="D670" s="292"/>
      <c r="E670" s="292"/>
      <c r="F670" s="292"/>
      <c r="G670" s="68"/>
      <c r="H670" s="283"/>
      <c r="I670" s="284"/>
      <c r="J670" s="293"/>
      <c r="K670" s="182"/>
      <c r="L670" s="183"/>
    </row>
    <row r="683" spans="1:8" ht="9" customHeight="1">
      <c r="A683" s="577" t="s">
        <v>238</v>
      </c>
      <c r="B683" s="577"/>
      <c r="C683" s="577"/>
      <c r="D683" s="577"/>
      <c r="E683" s="577"/>
      <c r="F683" s="577"/>
      <c r="G683" s="577"/>
      <c r="H683" s="577"/>
    </row>
    <row r="684" spans="1:8" ht="12.75" customHeight="1">
      <c r="A684" s="1"/>
      <c r="B684" s="1"/>
      <c r="C684" s="1"/>
      <c r="D684" s="1"/>
      <c r="E684" s="1"/>
      <c r="F684" s="204"/>
      <c r="G684" s="1"/>
      <c r="H684" s="1"/>
    </row>
    <row r="685" spans="1:8" ht="12.75" customHeight="1">
      <c r="A685" s="1"/>
      <c r="B685" s="1"/>
      <c r="C685" s="1"/>
      <c r="D685" s="1"/>
      <c r="E685" s="1"/>
      <c r="F685" s="204"/>
      <c r="G685" s="1"/>
      <c r="H685" s="1"/>
    </row>
    <row r="686" spans="1:8" ht="12.75" customHeight="1">
      <c r="A686" s="1"/>
      <c r="B686" s="1"/>
      <c r="C686" s="1"/>
      <c r="D686" s="1"/>
      <c r="E686" s="1"/>
      <c r="F686" s="204"/>
      <c r="G686" s="1"/>
      <c r="H686" s="1"/>
    </row>
    <row r="687" spans="1:12" ht="12.75" customHeight="1">
      <c r="A687" s="146"/>
      <c r="B687" s="147"/>
      <c r="C687" s="147"/>
      <c r="D687" s="147"/>
      <c r="E687" s="147"/>
      <c r="F687" s="373"/>
      <c r="G687" s="23"/>
      <c r="H687" s="137" t="s">
        <v>169</v>
      </c>
      <c r="I687" s="137" t="s">
        <v>0</v>
      </c>
      <c r="K687" s="137" t="s">
        <v>169</v>
      </c>
      <c r="L687" s="137" t="s">
        <v>0</v>
      </c>
    </row>
    <row r="688" spans="1:12" ht="12.75" customHeight="1">
      <c r="A688" s="148"/>
      <c r="B688" s="149"/>
      <c r="C688" s="150"/>
      <c r="D688" s="149"/>
      <c r="E688" s="149"/>
      <c r="F688" s="374"/>
      <c r="H688" s="138" t="s">
        <v>2</v>
      </c>
      <c r="I688" s="138" t="s">
        <v>2</v>
      </c>
      <c r="K688" s="138" t="s">
        <v>2</v>
      </c>
      <c r="L688" s="138" t="s">
        <v>2</v>
      </c>
    </row>
    <row r="689" spans="1:12" ht="12.75" customHeight="1">
      <c r="A689" s="129" t="s">
        <v>27</v>
      </c>
      <c r="B689" s="135"/>
      <c r="C689" s="135"/>
      <c r="D689" s="135"/>
      <c r="E689" s="135"/>
      <c r="F689" s="360"/>
      <c r="H689" s="139">
        <v>2004</v>
      </c>
      <c r="I689" s="139">
        <v>2004</v>
      </c>
      <c r="K689" s="139">
        <v>2007</v>
      </c>
      <c r="L689" s="139">
        <v>2007</v>
      </c>
    </row>
    <row r="690" spans="1:12" ht="12.75" customHeight="1">
      <c r="A690" s="142"/>
      <c r="B690" s="136">
        <v>2004</v>
      </c>
      <c r="C690" s="136">
        <v>2005</v>
      </c>
      <c r="D690" s="361">
        <v>2006</v>
      </c>
      <c r="E690" s="361">
        <v>2007</v>
      </c>
      <c r="F690" s="361">
        <v>2008</v>
      </c>
      <c r="G690" s="197"/>
      <c r="H690" s="136" t="s">
        <v>354</v>
      </c>
      <c r="I690" s="136" t="s">
        <v>354</v>
      </c>
      <c r="K690" s="136" t="s">
        <v>354</v>
      </c>
      <c r="L690" s="136" t="s">
        <v>354</v>
      </c>
    </row>
    <row r="691" spans="1:12" ht="12.75" customHeight="1">
      <c r="A691" s="313" t="s">
        <v>41</v>
      </c>
      <c r="B691" s="10">
        <v>9458</v>
      </c>
      <c r="C691" s="13">
        <v>9461</v>
      </c>
      <c r="D691" s="13">
        <v>4957</v>
      </c>
      <c r="E691" s="13">
        <v>5688</v>
      </c>
      <c r="F691" s="13">
        <v>6458</v>
      </c>
      <c r="G691" s="5"/>
      <c r="H691" s="59">
        <f>(F691-B691)</f>
        <v>-3000</v>
      </c>
      <c r="I691" s="6">
        <f>(F691-B691)/B691</f>
        <v>-0.3171917953055614</v>
      </c>
      <c r="K691" s="128">
        <f aca="true" t="shared" si="97" ref="K691:K696">(F691-E691)</f>
        <v>770</v>
      </c>
      <c r="L691" s="57">
        <f aca="true" t="shared" si="98" ref="L691:L696">(F691-E691)/E691</f>
        <v>0.13537271448663854</v>
      </c>
    </row>
    <row r="692" spans="1:12" ht="12.75" customHeight="1">
      <c r="A692" s="185" t="s">
        <v>42</v>
      </c>
      <c r="B692" s="165"/>
      <c r="C692" s="165"/>
      <c r="D692" s="165"/>
      <c r="E692" s="165"/>
      <c r="F692" s="165"/>
      <c r="G692" s="5"/>
      <c r="H692" s="58" t="s">
        <v>255</v>
      </c>
      <c r="I692" s="58" t="s">
        <v>255</v>
      </c>
      <c r="K692" s="58" t="s">
        <v>255</v>
      </c>
      <c r="L692" s="58" t="s">
        <v>255</v>
      </c>
    </row>
    <row r="693" spans="1:12" ht="12.75" customHeight="1">
      <c r="A693" s="185" t="s">
        <v>43</v>
      </c>
      <c r="B693" s="10">
        <v>895</v>
      </c>
      <c r="C693" s="13">
        <v>889</v>
      </c>
      <c r="D693" s="13">
        <v>435</v>
      </c>
      <c r="E693" s="13">
        <v>621</v>
      </c>
      <c r="F693" s="13">
        <v>826</v>
      </c>
      <c r="G693" s="5"/>
      <c r="H693" s="59">
        <f>(F693-B693)</f>
        <v>-69</v>
      </c>
      <c r="I693" s="6">
        <f>(F693-B693)/B693</f>
        <v>-0.07709497206703911</v>
      </c>
      <c r="K693" s="128">
        <f t="shared" si="97"/>
        <v>205</v>
      </c>
      <c r="L693" s="57">
        <f t="shared" si="98"/>
        <v>0.33011272141706927</v>
      </c>
    </row>
    <row r="694" spans="1:12" ht="12.75" customHeight="1">
      <c r="A694" s="185" t="s">
        <v>251</v>
      </c>
      <c r="B694" s="165"/>
      <c r="C694" s="4">
        <v>94</v>
      </c>
      <c r="D694" s="13">
        <v>31</v>
      </c>
      <c r="E694" s="13">
        <v>42</v>
      </c>
      <c r="F694" s="13">
        <v>54</v>
      </c>
      <c r="G694" s="5"/>
      <c r="H694" s="58" t="s">
        <v>255</v>
      </c>
      <c r="I694" s="58" t="s">
        <v>255</v>
      </c>
      <c r="K694" s="128">
        <f t="shared" si="97"/>
        <v>12</v>
      </c>
      <c r="L694" s="57">
        <f t="shared" si="98"/>
        <v>0.2857142857142857</v>
      </c>
    </row>
    <row r="695" spans="1:12" ht="12.75" customHeight="1">
      <c r="A695" s="185" t="s">
        <v>44</v>
      </c>
      <c r="B695" s="10">
        <v>954</v>
      </c>
      <c r="C695" s="13">
        <v>997</v>
      </c>
      <c r="D695" s="13">
        <v>504</v>
      </c>
      <c r="E695" s="13">
        <v>713</v>
      </c>
      <c r="F695" s="13">
        <v>1003</v>
      </c>
      <c r="G695" s="205"/>
      <c r="H695" s="59">
        <f>(F695-B695)</f>
        <v>49</v>
      </c>
      <c r="I695" s="6">
        <f>(F695-B695)/B695</f>
        <v>0.051362683438155136</v>
      </c>
      <c r="J695" s="121"/>
      <c r="K695" s="128">
        <f t="shared" si="97"/>
        <v>290</v>
      </c>
      <c r="L695" s="57">
        <f t="shared" si="98"/>
        <v>0.4067321178120617</v>
      </c>
    </row>
    <row r="696" spans="1:12" ht="12.75">
      <c r="A696" s="8" t="s">
        <v>5</v>
      </c>
      <c r="B696" s="44">
        <f>SUM(B691:B695)</f>
        <v>11307</v>
      </c>
      <c r="C696" s="44">
        <f>SUM(C691:C695)</f>
        <v>11441</v>
      </c>
      <c r="D696" s="44">
        <f>SUM(D691:D695)</f>
        <v>5927</v>
      </c>
      <c r="E696" s="44">
        <f>SUM(E691:E695)</f>
        <v>7064</v>
      </c>
      <c r="F696" s="44">
        <f>SUM(F691:F695)</f>
        <v>8341</v>
      </c>
      <c r="G696" s="68"/>
      <c r="H696" s="356">
        <f>(F696-B696)</f>
        <v>-2966</v>
      </c>
      <c r="I696" s="357">
        <f>(F696-B696)/B696</f>
        <v>-0.2623153798531883</v>
      </c>
      <c r="J696" s="293"/>
      <c r="K696" s="209">
        <f t="shared" si="97"/>
        <v>1277</v>
      </c>
      <c r="L696" s="206">
        <f t="shared" si="98"/>
        <v>0.1807757644394111</v>
      </c>
    </row>
    <row r="697" spans="1:12" ht="12.75">
      <c r="A697" s="447"/>
      <c r="B697" s="221"/>
      <c r="C697" s="221"/>
      <c r="D697" s="221"/>
      <c r="E697" s="221"/>
      <c r="F697" s="221"/>
      <c r="G697" s="68"/>
      <c r="H697" s="440"/>
      <c r="I697" s="441"/>
      <c r="J697" s="293"/>
      <c r="K697" s="268"/>
      <c r="L697" s="269"/>
    </row>
    <row r="698" spans="1:12" ht="12.75" customHeight="1">
      <c r="A698" s="129" t="s">
        <v>7</v>
      </c>
      <c r="B698" s="135"/>
      <c r="C698" s="135"/>
      <c r="D698" s="135"/>
      <c r="E698" s="143"/>
      <c r="F698" s="371"/>
      <c r="G698" s="12"/>
      <c r="H698" s="139"/>
      <c r="I698" s="139"/>
      <c r="K698" s="222"/>
      <c r="L698" s="222"/>
    </row>
    <row r="699" spans="1:12" ht="12.75" customHeight="1">
      <c r="A699" s="313" t="s">
        <v>41</v>
      </c>
      <c r="B699" s="10">
        <v>2672</v>
      </c>
      <c r="C699" s="13">
        <v>2606</v>
      </c>
      <c r="D699" s="13">
        <v>2033</v>
      </c>
      <c r="E699" s="13">
        <v>2251</v>
      </c>
      <c r="F699" s="13">
        <v>2193</v>
      </c>
      <c r="G699" s="5"/>
      <c r="H699" s="59">
        <f>(F699-B699)</f>
        <v>-479</v>
      </c>
      <c r="I699" s="6">
        <f>(F699-B699)/B699</f>
        <v>-0.17926646706586827</v>
      </c>
      <c r="J699" s="352"/>
      <c r="K699" s="348">
        <f aca="true" t="shared" si="99" ref="K699:K704">(F699-E699)</f>
        <v>-58</v>
      </c>
      <c r="L699" s="349">
        <f aca="true" t="shared" si="100" ref="L699:L704">(F699-E699)/E699</f>
        <v>-0.02576632607729898</v>
      </c>
    </row>
    <row r="700" spans="1:12" ht="12.75" customHeight="1">
      <c r="A700" s="185" t="s">
        <v>42</v>
      </c>
      <c r="B700" s="165"/>
      <c r="C700" s="165"/>
      <c r="D700" s="165"/>
      <c r="E700" s="165"/>
      <c r="F700" s="165"/>
      <c r="G700" s="5"/>
      <c r="H700" s="58" t="s">
        <v>255</v>
      </c>
      <c r="I700" s="58" t="s">
        <v>255</v>
      </c>
      <c r="K700" s="58" t="s">
        <v>255</v>
      </c>
      <c r="L700" s="58" t="s">
        <v>255</v>
      </c>
    </row>
    <row r="701" spans="1:12" ht="12.75" customHeight="1">
      <c r="A701" s="185" t="s">
        <v>43</v>
      </c>
      <c r="B701" s="10">
        <v>211</v>
      </c>
      <c r="C701" s="13">
        <v>188</v>
      </c>
      <c r="D701" s="13">
        <v>141</v>
      </c>
      <c r="E701" s="13">
        <v>175</v>
      </c>
      <c r="F701" s="13">
        <v>188</v>
      </c>
      <c r="G701" s="5"/>
      <c r="H701" s="59">
        <f>(F701-B701)</f>
        <v>-23</v>
      </c>
      <c r="I701" s="6">
        <f>(F701-B701)/B701</f>
        <v>-0.10900473933649289</v>
      </c>
      <c r="K701" s="128">
        <f t="shared" si="99"/>
        <v>13</v>
      </c>
      <c r="L701" s="57">
        <f t="shared" si="100"/>
        <v>0.07428571428571429</v>
      </c>
    </row>
    <row r="702" spans="1:12" ht="12.75" customHeight="1">
      <c r="A702" s="185" t="s">
        <v>251</v>
      </c>
      <c r="B702" s="165"/>
      <c r="C702" s="4">
        <v>44</v>
      </c>
      <c r="D702" s="13">
        <v>33</v>
      </c>
      <c r="E702" s="13">
        <v>41</v>
      </c>
      <c r="F702" s="13">
        <v>33</v>
      </c>
      <c r="G702" s="5"/>
      <c r="H702" s="58" t="s">
        <v>255</v>
      </c>
      <c r="I702" s="58" t="s">
        <v>255</v>
      </c>
      <c r="K702" s="348">
        <f t="shared" si="99"/>
        <v>-8</v>
      </c>
      <c r="L702" s="349">
        <f t="shared" si="100"/>
        <v>-0.1951219512195122</v>
      </c>
    </row>
    <row r="703" spans="1:12" ht="12.75" customHeight="1">
      <c r="A703" s="185" t="s">
        <v>44</v>
      </c>
      <c r="B703" s="10">
        <v>148</v>
      </c>
      <c r="C703" s="13">
        <v>173</v>
      </c>
      <c r="D703" s="13">
        <v>162</v>
      </c>
      <c r="E703" s="13">
        <v>189</v>
      </c>
      <c r="F703" s="13">
        <v>163</v>
      </c>
      <c r="G703" s="203"/>
      <c r="H703" s="59">
        <f>(F703-B703)</f>
        <v>15</v>
      </c>
      <c r="I703" s="6">
        <f>(F703-B703)/B703</f>
        <v>0.10135135135135136</v>
      </c>
      <c r="J703" s="121"/>
      <c r="K703" s="348">
        <f t="shared" si="99"/>
        <v>-26</v>
      </c>
      <c r="L703" s="349">
        <f t="shared" si="100"/>
        <v>-0.13756613756613756</v>
      </c>
    </row>
    <row r="704" spans="1:12" ht="12.75" customHeight="1">
      <c r="A704" s="8" t="s">
        <v>5</v>
      </c>
      <c r="B704" s="44">
        <f>SUM(B699:B703)</f>
        <v>3031</v>
      </c>
      <c r="C704" s="44">
        <f>SUM(C699:C703)</f>
        <v>3011</v>
      </c>
      <c r="D704" s="44">
        <f>SUM(D699:D703)</f>
        <v>2369</v>
      </c>
      <c r="E704" s="44">
        <f>SUM(E699:E703)</f>
        <v>2656</v>
      </c>
      <c r="F704" s="44">
        <f>SUM(F699:F703)</f>
        <v>2577</v>
      </c>
      <c r="G704" s="18"/>
      <c r="H704" s="356">
        <f>(F704-B704)</f>
        <v>-454</v>
      </c>
      <c r="I704" s="357">
        <f>(F704-B704)/B704</f>
        <v>-0.14978554932365556</v>
      </c>
      <c r="J704" s="27"/>
      <c r="K704" s="350">
        <f t="shared" si="99"/>
        <v>-79</v>
      </c>
      <c r="L704" s="351">
        <f t="shared" si="100"/>
        <v>-0.029743975903614456</v>
      </c>
    </row>
    <row r="705" spans="1:12" ht="12.75" customHeight="1">
      <c r="A705" s="447"/>
      <c r="B705" s="221"/>
      <c r="C705" s="221"/>
      <c r="D705" s="221"/>
      <c r="E705" s="221"/>
      <c r="F705" s="221"/>
      <c r="G705" s="18"/>
      <c r="H705" s="440"/>
      <c r="I705" s="441"/>
      <c r="J705" s="27"/>
      <c r="K705" s="268"/>
      <c r="L705" s="269"/>
    </row>
    <row r="706" spans="1:12" ht="12.75" customHeight="1">
      <c r="A706" s="129" t="s">
        <v>8</v>
      </c>
      <c r="B706" s="144"/>
      <c r="C706" s="144"/>
      <c r="D706" s="144"/>
      <c r="E706" s="144"/>
      <c r="F706" s="365"/>
      <c r="G706" s="19"/>
      <c r="H706" s="139"/>
      <c r="I706" s="139"/>
      <c r="K706" s="222"/>
      <c r="L706" s="222"/>
    </row>
    <row r="707" spans="1:12" ht="12.75" customHeight="1">
      <c r="A707" s="313" t="s">
        <v>41</v>
      </c>
      <c r="B707" s="10">
        <v>714</v>
      </c>
      <c r="C707" s="13">
        <v>815</v>
      </c>
      <c r="D707" s="13">
        <v>619</v>
      </c>
      <c r="E707" s="13">
        <v>740</v>
      </c>
      <c r="F707" s="13">
        <v>713</v>
      </c>
      <c r="G707" s="5"/>
      <c r="H707" s="59">
        <f>(F707-B707)</f>
        <v>-1</v>
      </c>
      <c r="I707" s="6">
        <f>(F707-B707)/B707</f>
        <v>-0.0014005602240896359</v>
      </c>
      <c r="J707" s="352"/>
      <c r="K707" s="348">
        <f aca="true" t="shared" si="101" ref="K707:K712">(F707-E707)</f>
        <v>-27</v>
      </c>
      <c r="L707" s="349">
        <f aca="true" t="shared" si="102" ref="L707:L712">(F707-E707)/E707</f>
        <v>-0.03648648648648649</v>
      </c>
    </row>
    <row r="708" spans="1:12" ht="12.75" customHeight="1">
      <c r="A708" s="185" t="s">
        <v>42</v>
      </c>
      <c r="B708" s="165"/>
      <c r="C708" s="165"/>
      <c r="D708" s="165"/>
      <c r="E708" s="165"/>
      <c r="F708" s="165"/>
      <c r="G708" s="5"/>
      <c r="H708" s="58" t="s">
        <v>255</v>
      </c>
      <c r="I708" s="58" t="s">
        <v>255</v>
      </c>
      <c r="K708" s="58" t="s">
        <v>255</v>
      </c>
      <c r="L708" s="58" t="s">
        <v>255</v>
      </c>
    </row>
    <row r="709" spans="1:12" ht="12.75" customHeight="1">
      <c r="A709" s="185" t="s">
        <v>43</v>
      </c>
      <c r="B709" s="10">
        <v>73</v>
      </c>
      <c r="C709" s="13">
        <v>0</v>
      </c>
      <c r="D709" s="13">
        <v>0</v>
      </c>
      <c r="E709" s="13">
        <v>0</v>
      </c>
      <c r="F709" s="13">
        <v>0</v>
      </c>
      <c r="G709" s="5"/>
      <c r="H709" s="59">
        <f>(F709-B709)</f>
        <v>-73</v>
      </c>
      <c r="I709" s="6">
        <f>(F709-B709)/B709</f>
        <v>-1</v>
      </c>
      <c r="K709" s="128">
        <f t="shared" si="101"/>
        <v>0</v>
      </c>
      <c r="L709" s="57">
        <v>0</v>
      </c>
    </row>
    <row r="710" spans="1:12" ht="12.75" customHeight="1">
      <c r="A710" s="185" t="s">
        <v>251</v>
      </c>
      <c r="B710" s="165"/>
      <c r="C710" s="4">
        <v>54</v>
      </c>
      <c r="D710" s="13">
        <v>39</v>
      </c>
      <c r="E710" s="13">
        <v>48</v>
      </c>
      <c r="F710" s="13">
        <v>42</v>
      </c>
      <c r="G710" s="5"/>
      <c r="H710" s="58" t="s">
        <v>255</v>
      </c>
      <c r="I710" s="58" t="s">
        <v>255</v>
      </c>
      <c r="K710" s="348">
        <f>(F710-E710)</f>
        <v>-6</v>
      </c>
      <c r="L710" s="349">
        <f t="shared" si="102"/>
        <v>-0.125</v>
      </c>
    </row>
    <row r="711" spans="1:12" ht="12.75" customHeight="1">
      <c r="A711" s="185" t="s">
        <v>44</v>
      </c>
      <c r="B711" s="10">
        <v>1</v>
      </c>
      <c r="C711" s="13">
        <v>1</v>
      </c>
      <c r="D711" s="13">
        <v>0</v>
      </c>
      <c r="E711" s="13">
        <v>0</v>
      </c>
      <c r="F711" s="13">
        <v>1</v>
      </c>
      <c r="G711" s="212"/>
      <c r="H711" s="58">
        <f>(F711-B711)</f>
        <v>0</v>
      </c>
      <c r="I711" s="7">
        <f>(F711-B711)/B711</f>
        <v>0</v>
      </c>
      <c r="J711" s="121"/>
      <c r="K711" s="128">
        <f t="shared" si="101"/>
        <v>1</v>
      </c>
      <c r="L711" s="57">
        <v>0</v>
      </c>
    </row>
    <row r="712" spans="1:12" ht="12.75" customHeight="1">
      <c r="A712" s="8" t="s">
        <v>5</v>
      </c>
      <c r="B712" s="44">
        <f>SUM(B707:B711)</f>
        <v>788</v>
      </c>
      <c r="C712" s="44">
        <f>SUM(C707:C711)</f>
        <v>870</v>
      </c>
      <c r="D712" s="44">
        <f>SUM(D707:D711)</f>
        <v>658</v>
      </c>
      <c r="E712" s="44">
        <f>SUM(E707:E711)</f>
        <v>788</v>
      </c>
      <c r="F712" s="44">
        <f>SUM(F707:F711)</f>
        <v>756</v>
      </c>
      <c r="G712" s="16"/>
      <c r="H712" s="356">
        <f>(F712-B712)</f>
        <v>-32</v>
      </c>
      <c r="I712" s="357">
        <f>(F712-B712)/B712</f>
        <v>-0.04060913705583756</v>
      </c>
      <c r="J712" s="352"/>
      <c r="K712" s="350">
        <f t="shared" si="101"/>
        <v>-32</v>
      </c>
      <c r="L712" s="351">
        <f t="shared" si="102"/>
        <v>-0.04060913705583756</v>
      </c>
    </row>
    <row r="713" spans="1:12" ht="12.75" customHeight="1">
      <c r="A713" s="447"/>
      <c r="B713" s="221"/>
      <c r="C713" s="221"/>
      <c r="D713" s="221"/>
      <c r="E713" s="221"/>
      <c r="F713" s="221"/>
      <c r="G713" s="18"/>
      <c r="H713" s="297"/>
      <c r="I713" s="298"/>
      <c r="J713" s="27"/>
      <c r="K713" s="268"/>
      <c r="L713" s="269"/>
    </row>
    <row r="714" spans="1:12" ht="12.75" customHeight="1">
      <c r="A714" s="134" t="s">
        <v>208</v>
      </c>
      <c r="B714" s="135"/>
      <c r="C714" s="135"/>
      <c r="D714" s="135"/>
      <c r="E714" s="143"/>
      <c r="F714" s="368"/>
      <c r="G714" s="12"/>
      <c r="H714" s="139"/>
      <c r="I714" s="139"/>
      <c r="K714" s="222"/>
      <c r="L714" s="222"/>
    </row>
    <row r="715" spans="1:12" ht="12.75" customHeight="1">
      <c r="A715" s="313" t="s">
        <v>41</v>
      </c>
      <c r="B715" s="199">
        <v>1176</v>
      </c>
      <c r="C715" s="13">
        <v>1294</v>
      </c>
      <c r="D715" s="13">
        <v>957</v>
      </c>
      <c r="E715" s="13">
        <v>1163</v>
      </c>
      <c r="F715" s="13">
        <v>1343</v>
      </c>
      <c r="G715" s="5"/>
      <c r="H715" s="58">
        <f>(F715-B715)</f>
        <v>167</v>
      </c>
      <c r="I715" s="7">
        <f>(F715-B715)/B715</f>
        <v>0.14200680272108843</v>
      </c>
      <c r="K715" s="128">
        <f aca="true" t="shared" si="103" ref="K715:K720">(F715-E715)</f>
        <v>180</v>
      </c>
      <c r="L715" s="57">
        <f aca="true" t="shared" si="104" ref="L715:L720">(F715-E715)/E715</f>
        <v>0.15477214101461736</v>
      </c>
    </row>
    <row r="716" spans="1:12" ht="12.75" customHeight="1">
      <c r="A716" s="185" t="s">
        <v>42</v>
      </c>
      <c r="B716" s="165"/>
      <c r="C716" s="165"/>
      <c r="D716" s="165"/>
      <c r="E716" s="165"/>
      <c r="F716" s="165"/>
      <c r="G716" s="5"/>
      <c r="H716" s="58" t="s">
        <v>255</v>
      </c>
      <c r="I716" s="58" t="s">
        <v>255</v>
      </c>
      <c r="K716" s="58" t="s">
        <v>255</v>
      </c>
      <c r="L716" s="58" t="s">
        <v>255</v>
      </c>
    </row>
    <row r="717" spans="1:12" ht="12.75" customHeight="1">
      <c r="A717" s="185" t="s">
        <v>43</v>
      </c>
      <c r="B717" s="199">
        <v>88</v>
      </c>
      <c r="C717" s="13">
        <v>87</v>
      </c>
      <c r="D717" s="13">
        <v>53</v>
      </c>
      <c r="E717" s="13">
        <v>52</v>
      </c>
      <c r="F717" s="13">
        <v>123</v>
      </c>
      <c r="G717" s="5"/>
      <c r="H717" s="58">
        <f>(F717-B717)</f>
        <v>35</v>
      </c>
      <c r="I717" s="7">
        <f>(F717-B717)/B717</f>
        <v>0.3977272727272727</v>
      </c>
      <c r="K717" s="128">
        <f t="shared" si="103"/>
        <v>71</v>
      </c>
      <c r="L717" s="57">
        <f t="shared" si="104"/>
        <v>1.3653846153846154</v>
      </c>
    </row>
    <row r="718" spans="1:12" ht="12.75" customHeight="1">
      <c r="A718" s="185" t="s">
        <v>251</v>
      </c>
      <c r="B718" s="165"/>
      <c r="C718" s="4">
        <v>21</v>
      </c>
      <c r="D718" s="13">
        <v>14</v>
      </c>
      <c r="E718" s="13">
        <v>14</v>
      </c>
      <c r="F718" s="13">
        <v>9</v>
      </c>
      <c r="G718" s="5"/>
      <c r="H718" s="58" t="s">
        <v>255</v>
      </c>
      <c r="I718" s="58" t="s">
        <v>255</v>
      </c>
      <c r="K718" s="58" t="s">
        <v>255</v>
      </c>
      <c r="L718" s="58" t="s">
        <v>255</v>
      </c>
    </row>
    <row r="719" spans="1:12" ht="12.75" customHeight="1">
      <c r="A719" s="185" t="s">
        <v>44</v>
      </c>
      <c r="B719" s="199">
        <v>53</v>
      </c>
      <c r="C719" s="13">
        <v>63</v>
      </c>
      <c r="D719" s="13">
        <v>24</v>
      </c>
      <c r="E719" s="13">
        <v>43</v>
      </c>
      <c r="F719" s="13">
        <v>30</v>
      </c>
      <c r="G719" s="204"/>
      <c r="H719" s="59">
        <f>(F719-B719)</f>
        <v>-23</v>
      </c>
      <c r="I719" s="6">
        <f>(F719-B719)/B719</f>
        <v>-0.4339622641509434</v>
      </c>
      <c r="J719" s="355"/>
      <c r="K719" s="348">
        <f t="shared" si="103"/>
        <v>-13</v>
      </c>
      <c r="L719" s="349">
        <f t="shared" si="104"/>
        <v>-0.3023255813953488</v>
      </c>
    </row>
    <row r="720" spans="1:12" ht="12.75" customHeight="1">
      <c r="A720" s="8" t="s">
        <v>5</v>
      </c>
      <c r="B720" s="44">
        <f>SUM(B715:B719)</f>
        <v>1317</v>
      </c>
      <c r="C720" s="44">
        <f>SUM(C715:C719)</f>
        <v>1465</v>
      </c>
      <c r="D720" s="44">
        <f>SUM(D715:D719)</f>
        <v>1048</v>
      </c>
      <c r="E720" s="44">
        <f>SUM(E715:E719)</f>
        <v>1272</v>
      </c>
      <c r="F720" s="44">
        <f>SUM(F715:F719)</f>
        <v>1505</v>
      </c>
      <c r="G720" s="204"/>
      <c r="H720" s="116">
        <f>(F720-B720)</f>
        <v>188</v>
      </c>
      <c r="I720" s="108">
        <f>(F720-B720)/B720</f>
        <v>0.1427486712224753</v>
      </c>
      <c r="J720" s="121"/>
      <c r="K720" s="209">
        <f t="shared" si="103"/>
        <v>233</v>
      </c>
      <c r="L720" s="206">
        <f t="shared" si="104"/>
        <v>0.1831761006289308</v>
      </c>
    </row>
    <row r="721" spans="1:12" ht="12.75" customHeight="1">
      <c r="A721" s="20"/>
      <c r="B721" s="292"/>
      <c r="C721" s="292"/>
      <c r="D721" s="292"/>
      <c r="E721" s="292"/>
      <c r="F721" s="292"/>
      <c r="G721" s="204"/>
      <c r="H721" s="182"/>
      <c r="I721" s="183"/>
      <c r="J721" s="121"/>
      <c r="K721" s="182"/>
      <c r="L721" s="183"/>
    </row>
    <row r="722" spans="1:9" ht="12.75" customHeight="1">
      <c r="A722" s="22"/>
      <c r="B722" s="23"/>
      <c r="C722" s="23"/>
      <c r="D722" s="23"/>
      <c r="E722" s="23"/>
      <c r="F722" s="369"/>
      <c r="G722" s="23"/>
      <c r="H722" s="23"/>
      <c r="I722" s="23"/>
    </row>
    <row r="723" spans="1:12" s="87" customFormat="1" ht="12.75" customHeight="1">
      <c r="A723" s="168">
        <v>39122</v>
      </c>
      <c r="B723" s="169"/>
      <c r="E723" s="170">
        <v>11</v>
      </c>
      <c r="F723" s="21"/>
      <c r="G723" s="169"/>
      <c r="H723" s="169"/>
      <c r="K723"/>
      <c r="L723" s="170" t="s">
        <v>175</v>
      </c>
    </row>
    <row r="724" spans="1:12" s="117" customFormat="1" ht="15">
      <c r="A724" s="578" t="s">
        <v>367</v>
      </c>
      <c r="B724" s="578"/>
      <c r="C724" s="578"/>
      <c r="D724" s="578"/>
      <c r="E724" s="578"/>
      <c r="F724" s="578"/>
      <c r="G724" s="578"/>
      <c r="H724" s="578"/>
      <c r="I724" s="578"/>
      <c r="J724" s="578"/>
      <c r="K724" s="578"/>
      <c r="L724" s="578"/>
    </row>
    <row r="725" spans="1:9" ht="12.75" customHeight="1">
      <c r="A725" s="91"/>
      <c r="B725" s="85"/>
      <c r="C725" s="85"/>
      <c r="D725" s="85"/>
      <c r="E725" s="85"/>
      <c r="F725" s="382"/>
      <c r="G725" s="85"/>
      <c r="H725" s="85"/>
      <c r="I725" s="85"/>
    </row>
    <row r="726" spans="1:12" ht="12.75" customHeight="1">
      <c r="A726" s="146"/>
      <c r="B726" s="147"/>
      <c r="C726" s="147"/>
      <c r="D726" s="147"/>
      <c r="E726" s="147"/>
      <c r="F726" s="373"/>
      <c r="G726" s="39"/>
      <c r="H726" s="137" t="s">
        <v>169</v>
      </c>
      <c r="I726" s="137" t="s">
        <v>0</v>
      </c>
      <c r="K726" s="137" t="s">
        <v>169</v>
      </c>
      <c r="L726" s="137" t="s">
        <v>0</v>
      </c>
    </row>
    <row r="727" spans="1:12" ht="12.75" customHeight="1">
      <c r="A727" s="148"/>
      <c r="B727" s="154"/>
      <c r="C727" s="150"/>
      <c r="D727" s="149"/>
      <c r="E727" s="149"/>
      <c r="F727" s="374"/>
      <c r="H727" s="138" t="s">
        <v>2</v>
      </c>
      <c r="I727" s="138" t="s">
        <v>2</v>
      </c>
      <c r="K727" s="138" t="s">
        <v>2</v>
      </c>
      <c r="L727" s="138" t="s">
        <v>2</v>
      </c>
    </row>
    <row r="728" spans="1:12" ht="12.75" customHeight="1">
      <c r="A728" s="155"/>
      <c r="B728" s="152"/>
      <c r="C728" s="152"/>
      <c r="D728" s="152"/>
      <c r="E728" s="152"/>
      <c r="F728" s="375"/>
      <c r="H728" s="139">
        <v>2004</v>
      </c>
      <c r="I728" s="139">
        <v>2004</v>
      </c>
      <c r="K728" s="139">
        <v>2007</v>
      </c>
      <c r="L728" s="139">
        <v>2007</v>
      </c>
    </row>
    <row r="729" spans="1:12" ht="12.75" customHeight="1">
      <c r="A729" s="156"/>
      <c r="B729" s="136">
        <v>2004</v>
      </c>
      <c r="C729" s="136">
        <v>2005</v>
      </c>
      <c r="D729" s="361">
        <v>2006</v>
      </c>
      <c r="E729" s="361">
        <v>2007</v>
      </c>
      <c r="F729" s="361">
        <v>2008</v>
      </c>
      <c r="G729" s="197"/>
      <c r="H729" s="136" t="s">
        <v>354</v>
      </c>
      <c r="I729" s="136" t="s">
        <v>354</v>
      </c>
      <c r="K729" s="136" t="s">
        <v>354</v>
      </c>
      <c r="L729" s="136" t="s">
        <v>354</v>
      </c>
    </row>
    <row r="730" spans="1:12" ht="12.75" customHeight="1">
      <c r="A730" s="579" t="s">
        <v>92</v>
      </c>
      <c r="B730" s="580"/>
      <c r="C730" s="580"/>
      <c r="D730" s="580"/>
      <c r="E730" s="580"/>
      <c r="F730" s="581"/>
      <c r="H730" s="41"/>
      <c r="I730" s="41"/>
      <c r="K730" s="128"/>
      <c r="L730" s="57"/>
    </row>
    <row r="731" spans="1:12" ht="12.75" customHeight="1">
      <c r="A731" s="34" t="s">
        <v>93</v>
      </c>
      <c r="B731" s="77">
        <v>1925</v>
      </c>
      <c r="C731" s="10">
        <v>1951</v>
      </c>
      <c r="D731" s="10">
        <v>1067</v>
      </c>
      <c r="E731" s="10">
        <v>1187</v>
      </c>
      <c r="F731" s="10">
        <v>1347</v>
      </c>
      <c r="H731" s="59">
        <f>(F731-B731)</f>
        <v>-578</v>
      </c>
      <c r="I731" s="358">
        <f>(F731-B731)/B731</f>
        <v>-0.3002597402597403</v>
      </c>
      <c r="K731" s="128">
        <f aca="true" t="shared" si="105" ref="K731:K737">(F731-E731)</f>
        <v>160</v>
      </c>
      <c r="L731" s="57">
        <f aca="true" t="shared" si="106" ref="L731:L737">(F731-E731)/E731</f>
        <v>0.13479359730412804</v>
      </c>
    </row>
    <row r="732" spans="1:12" ht="12.75" customHeight="1">
      <c r="A732" s="34" t="s">
        <v>236</v>
      </c>
      <c r="B732" s="77">
        <v>2020</v>
      </c>
      <c r="C732" s="10">
        <v>2362</v>
      </c>
      <c r="D732" s="10">
        <v>1098</v>
      </c>
      <c r="E732" s="10">
        <v>1547</v>
      </c>
      <c r="F732" s="10">
        <v>1955</v>
      </c>
      <c r="H732" s="59">
        <f aca="true" t="shared" si="107" ref="H732:H737">(F732-B732)</f>
        <v>-65</v>
      </c>
      <c r="I732" s="358">
        <f aca="true" t="shared" si="108" ref="I732:I737">(F732-B732)/B732</f>
        <v>-0.03217821782178218</v>
      </c>
      <c r="K732" s="128">
        <f t="shared" si="105"/>
        <v>408</v>
      </c>
      <c r="L732" s="57">
        <f t="shared" si="106"/>
        <v>0.26373626373626374</v>
      </c>
    </row>
    <row r="733" spans="1:12" ht="12.75" customHeight="1">
      <c r="A733" s="217" t="s">
        <v>227</v>
      </c>
      <c r="B733" s="77">
        <v>2446</v>
      </c>
      <c r="C733" s="10">
        <v>2526</v>
      </c>
      <c r="D733" s="10">
        <v>1324</v>
      </c>
      <c r="E733" s="10">
        <v>1657</v>
      </c>
      <c r="F733" s="10">
        <v>1837</v>
      </c>
      <c r="H733" s="59">
        <f t="shared" si="107"/>
        <v>-609</v>
      </c>
      <c r="I733" s="358">
        <f t="shared" si="108"/>
        <v>-0.24897792313982012</v>
      </c>
      <c r="K733" s="128">
        <f t="shared" si="105"/>
        <v>180</v>
      </c>
      <c r="L733" s="57">
        <f t="shared" si="106"/>
        <v>0.10863005431502716</v>
      </c>
    </row>
    <row r="734" spans="1:12" ht="12.75" customHeight="1">
      <c r="A734" s="217" t="s">
        <v>228</v>
      </c>
      <c r="B734" s="77">
        <v>2734</v>
      </c>
      <c r="C734" s="10">
        <v>2571</v>
      </c>
      <c r="D734" s="10">
        <v>1316</v>
      </c>
      <c r="E734" s="10">
        <v>1419</v>
      </c>
      <c r="F734" s="10">
        <v>1755</v>
      </c>
      <c r="H734" s="59">
        <f t="shared" si="107"/>
        <v>-979</v>
      </c>
      <c r="I734" s="358">
        <f t="shared" si="108"/>
        <v>-0.3580833942940746</v>
      </c>
      <c r="K734" s="128">
        <f t="shared" si="105"/>
        <v>336</v>
      </c>
      <c r="L734" s="57">
        <f t="shared" si="106"/>
        <v>0.23678646934460887</v>
      </c>
    </row>
    <row r="735" spans="1:12" ht="12.75" customHeight="1">
      <c r="A735" s="34" t="s">
        <v>94</v>
      </c>
      <c r="B735" s="77">
        <v>1974</v>
      </c>
      <c r="C735" s="10">
        <v>1901</v>
      </c>
      <c r="D735" s="10">
        <v>1121</v>
      </c>
      <c r="E735" s="10">
        <v>1253</v>
      </c>
      <c r="F735" s="10">
        <v>1447</v>
      </c>
      <c r="H735" s="59">
        <f t="shared" si="107"/>
        <v>-527</v>
      </c>
      <c r="I735" s="358">
        <f t="shared" si="108"/>
        <v>-0.2669706180344478</v>
      </c>
      <c r="K735" s="128">
        <f t="shared" si="105"/>
        <v>194</v>
      </c>
      <c r="L735" s="57">
        <f t="shared" si="106"/>
        <v>0.15482841181165202</v>
      </c>
    </row>
    <row r="736" spans="1:12" s="171" customFormat="1" ht="12.75" customHeight="1">
      <c r="A736" s="185" t="s">
        <v>231</v>
      </c>
      <c r="B736" s="315">
        <v>208</v>
      </c>
      <c r="C736" s="314">
        <v>130</v>
      </c>
      <c r="D736" s="10">
        <v>1</v>
      </c>
      <c r="E736" s="10">
        <v>1</v>
      </c>
      <c r="F736" s="10">
        <v>0</v>
      </c>
      <c r="H736" s="59">
        <f t="shared" si="107"/>
        <v>-208</v>
      </c>
      <c r="I736" s="358">
        <f t="shared" si="108"/>
        <v>-1</v>
      </c>
      <c r="K736" s="348">
        <f t="shared" si="105"/>
        <v>-1</v>
      </c>
      <c r="L736" s="349">
        <f t="shared" si="106"/>
        <v>-1</v>
      </c>
    </row>
    <row r="737" spans="1:12" ht="12.75" customHeight="1">
      <c r="A737" s="40" t="s">
        <v>95</v>
      </c>
      <c r="B737" s="43">
        <f>SUM(B731:B736)</f>
        <v>11307</v>
      </c>
      <c r="C737" s="43">
        <f>SUM(C731:C736)</f>
        <v>11441</v>
      </c>
      <c r="D737" s="43">
        <f>SUM(D731:D736)</f>
        <v>5927</v>
      </c>
      <c r="E737" s="43">
        <f>SUM(E731:E736)</f>
        <v>7064</v>
      </c>
      <c r="F737" s="44">
        <f>SUM(F731:F736)</f>
        <v>8341</v>
      </c>
      <c r="H737" s="356">
        <f t="shared" si="107"/>
        <v>-2966</v>
      </c>
      <c r="I737" s="359">
        <f t="shared" si="108"/>
        <v>-0.2623153798531883</v>
      </c>
      <c r="J737" s="121"/>
      <c r="K737" s="209">
        <f t="shared" si="105"/>
        <v>1277</v>
      </c>
      <c r="L737" s="206">
        <f t="shared" si="106"/>
        <v>0.1807757644394111</v>
      </c>
    </row>
    <row r="738" spans="1:12" ht="12.75" customHeight="1">
      <c r="A738" s="40"/>
      <c r="B738" s="306"/>
      <c r="C738" s="305"/>
      <c r="D738" s="306"/>
      <c r="E738" s="221"/>
      <c r="F738" s="307"/>
      <c r="H738" s="58"/>
      <c r="I738" s="201"/>
      <c r="K738" s="128"/>
      <c r="L738" s="57"/>
    </row>
    <row r="739" spans="1:12" ht="12.75" customHeight="1">
      <c r="A739" s="579" t="s">
        <v>96</v>
      </c>
      <c r="B739" s="580"/>
      <c r="C739" s="580"/>
      <c r="D739" s="580"/>
      <c r="E739" s="580"/>
      <c r="F739" s="581"/>
      <c r="H739" s="58"/>
      <c r="I739" s="201"/>
      <c r="K739" s="128"/>
      <c r="L739" s="57"/>
    </row>
    <row r="740" spans="1:12" ht="12.75" customHeight="1">
      <c r="A740" s="45" t="s">
        <v>97</v>
      </c>
      <c r="B740" s="78">
        <v>692</v>
      </c>
      <c r="C740" s="10">
        <v>648</v>
      </c>
      <c r="D740" s="10">
        <v>699</v>
      </c>
      <c r="E740" s="10">
        <v>669</v>
      </c>
      <c r="F740" s="10">
        <v>699</v>
      </c>
      <c r="H740" s="58">
        <f>(F740-B740)</f>
        <v>7</v>
      </c>
      <c r="I740" s="201">
        <f>(F740-B740)/B740</f>
        <v>0.010115606936416185</v>
      </c>
      <c r="J740" s="2"/>
      <c r="K740" s="128">
        <f>(F740-E740)</f>
        <v>30</v>
      </c>
      <c r="L740" s="57">
        <f>(F740-E740)/E740</f>
        <v>0.04484304932735426</v>
      </c>
    </row>
    <row r="741" spans="1:12" ht="12.75" customHeight="1">
      <c r="A741" s="45" t="s">
        <v>230</v>
      </c>
      <c r="B741" s="78">
        <v>557</v>
      </c>
      <c r="C741" s="10">
        <v>462</v>
      </c>
      <c r="D741" s="10">
        <v>399</v>
      </c>
      <c r="E741" s="10">
        <v>482</v>
      </c>
      <c r="F741" s="10">
        <v>483</v>
      </c>
      <c r="H741" s="59">
        <f>(F741-B741)</f>
        <v>-74</v>
      </c>
      <c r="I741" s="358">
        <f>(F741-B741)/B741</f>
        <v>-0.13285457809694792</v>
      </c>
      <c r="J741" s="352"/>
      <c r="K741" s="128">
        <f>(F741-E741)</f>
        <v>1</v>
      </c>
      <c r="L741" s="57">
        <f>(F741-E741)/E741</f>
        <v>0.002074688796680498</v>
      </c>
    </row>
    <row r="742" spans="1:12" ht="12.75" customHeight="1">
      <c r="A742" s="45" t="s">
        <v>229</v>
      </c>
      <c r="B742" s="78">
        <v>1782</v>
      </c>
      <c r="C742" s="10">
        <v>1901</v>
      </c>
      <c r="D742" s="10">
        <v>1271</v>
      </c>
      <c r="E742" s="10">
        <v>1505</v>
      </c>
      <c r="F742" s="10">
        <v>1395</v>
      </c>
      <c r="H742" s="59">
        <f>(F742-B742)</f>
        <v>-387</v>
      </c>
      <c r="I742" s="358">
        <f>(F742-B742)/B742</f>
        <v>-0.21717171717171718</v>
      </c>
      <c r="K742" s="348">
        <f>(F742-E742)</f>
        <v>-110</v>
      </c>
      <c r="L742" s="349">
        <f>(F742-E742)/E742</f>
        <v>-0.07308970099667775</v>
      </c>
    </row>
    <row r="743" spans="1:12" ht="12.75" customHeight="1">
      <c r="A743" s="40" t="s">
        <v>95</v>
      </c>
      <c r="B743" s="46">
        <f>SUM(B740:B742)</f>
        <v>3031</v>
      </c>
      <c r="C743" s="46">
        <f>SUM(C740:C742)</f>
        <v>3011</v>
      </c>
      <c r="D743" s="46">
        <f>SUM(D740:D742)</f>
        <v>2369</v>
      </c>
      <c r="E743" s="46">
        <f>SUM(E740:E742)</f>
        <v>2656</v>
      </c>
      <c r="F743" s="79">
        <f>SUM(F740:F742)</f>
        <v>2577</v>
      </c>
      <c r="H743" s="356">
        <f>(F743-B743)</f>
        <v>-454</v>
      </c>
      <c r="I743" s="359">
        <f>(F743-B743)/B743</f>
        <v>-0.14978554932365556</v>
      </c>
      <c r="J743" s="121"/>
      <c r="K743" s="350">
        <f>(F743-E743)</f>
        <v>-79</v>
      </c>
      <c r="L743" s="351">
        <f>(F743-E743)/E743</f>
        <v>-0.029743975903614456</v>
      </c>
    </row>
    <row r="744" spans="1:12" ht="12.75" customHeight="1">
      <c r="A744" s="40"/>
      <c r="B744" s="47"/>
      <c r="C744" s="49"/>
      <c r="D744" s="79"/>
      <c r="E744" s="48"/>
      <c r="F744" s="48"/>
      <c r="H744" s="116"/>
      <c r="I744" s="202"/>
      <c r="J744" s="121"/>
      <c r="K744" s="209"/>
      <c r="L744" s="206"/>
    </row>
    <row r="745" spans="1:12" ht="12.75" customHeight="1">
      <c r="A745" s="40" t="s">
        <v>320</v>
      </c>
      <c r="B745" s="79">
        <v>788</v>
      </c>
      <c r="C745" s="48">
        <v>870</v>
      </c>
      <c r="D745" s="48">
        <v>658</v>
      </c>
      <c r="E745" s="48">
        <v>788</v>
      </c>
      <c r="F745" s="48">
        <v>756</v>
      </c>
      <c r="H745" s="356">
        <f>(F745-B745)</f>
        <v>-32</v>
      </c>
      <c r="I745" s="359">
        <f>(F745-B745)/B745</f>
        <v>-0.04060913705583756</v>
      </c>
      <c r="J745" s="355"/>
      <c r="K745" s="350">
        <f>(F745-E745)</f>
        <v>-32</v>
      </c>
      <c r="L745" s="351">
        <f>(F745-E745)/E745</f>
        <v>-0.04060913705583756</v>
      </c>
    </row>
    <row r="746" spans="1:12" ht="12.75" customHeight="1">
      <c r="A746" s="45"/>
      <c r="B746" s="241"/>
      <c r="C746" s="308"/>
      <c r="D746" s="309"/>
      <c r="E746" s="310"/>
      <c r="F746" s="311"/>
      <c r="H746" s="58"/>
      <c r="I746" s="201"/>
      <c r="K746" s="128"/>
      <c r="L746" s="57"/>
    </row>
    <row r="747" spans="1:12" ht="12.75" customHeight="1">
      <c r="A747" s="579" t="s">
        <v>208</v>
      </c>
      <c r="B747" s="580"/>
      <c r="C747" s="580"/>
      <c r="D747" s="580"/>
      <c r="E747" s="580"/>
      <c r="F747" s="581"/>
      <c r="H747" s="58"/>
      <c r="I747" s="201"/>
      <c r="K747" s="128"/>
      <c r="L747" s="57"/>
    </row>
    <row r="748" spans="1:12" ht="12.75" customHeight="1">
      <c r="A748" s="34" t="s">
        <v>249</v>
      </c>
      <c r="B748" s="316"/>
      <c r="C748" s="179">
        <v>395</v>
      </c>
      <c r="D748" s="10">
        <v>311</v>
      </c>
      <c r="E748" s="10">
        <v>329</v>
      </c>
      <c r="F748" s="10">
        <v>476</v>
      </c>
      <c r="G748" s="121"/>
      <c r="H748" s="13" t="s">
        <v>255</v>
      </c>
      <c r="I748" s="13" t="s">
        <v>255</v>
      </c>
      <c r="K748" s="128">
        <f>(F748-E748)</f>
        <v>147</v>
      </c>
      <c r="L748" s="57">
        <f>(F748-E748)/E748</f>
        <v>0.44680851063829785</v>
      </c>
    </row>
    <row r="749" spans="1:12" ht="12.75" customHeight="1">
      <c r="A749" s="45" t="s">
        <v>239</v>
      </c>
      <c r="B749" s="208">
        <v>374</v>
      </c>
      <c r="C749" s="179">
        <v>359</v>
      </c>
      <c r="D749" s="10">
        <v>360</v>
      </c>
      <c r="E749" s="10">
        <v>464</v>
      </c>
      <c r="F749" s="10">
        <v>499</v>
      </c>
      <c r="G749" s="121"/>
      <c r="H749" s="58">
        <f>(F749-B749)</f>
        <v>125</v>
      </c>
      <c r="I749" s="201">
        <f>(F749-B749)/B749</f>
        <v>0.3342245989304813</v>
      </c>
      <c r="K749" s="128">
        <f>(F749-E749)</f>
        <v>35</v>
      </c>
      <c r="L749" s="57">
        <f>(F749-E749)/E749</f>
        <v>0.07543103448275862</v>
      </c>
    </row>
    <row r="750" spans="1:12" ht="12.75" customHeight="1">
      <c r="A750" s="318" t="s">
        <v>240</v>
      </c>
      <c r="B750" s="317">
        <v>943</v>
      </c>
      <c r="C750" s="179">
        <v>711</v>
      </c>
      <c r="D750" s="10">
        <v>377</v>
      </c>
      <c r="E750" s="10">
        <v>479</v>
      </c>
      <c r="F750" s="10">
        <v>530</v>
      </c>
      <c r="G750" s="121"/>
      <c r="H750" s="59">
        <f>(F750-B750)</f>
        <v>-413</v>
      </c>
      <c r="I750" s="358">
        <f>(F750-B750)/B750</f>
        <v>-0.43796394485683987</v>
      </c>
      <c r="K750" s="128">
        <f>(F750-E750)</f>
        <v>51</v>
      </c>
      <c r="L750" s="57">
        <f>(F750-E750)/E750</f>
        <v>0.10647181628392484</v>
      </c>
    </row>
    <row r="751" spans="1:12" ht="12.75" customHeight="1">
      <c r="A751" s="40" t="s">
        <v>225</v>
      </c>
      <c r="B751" s="79">
        <f>SUM(B748:B750)</f>
        <v>1317</v>
      </c>
      <c r="C751" s="79">
        <f>SUM(C748:C750)</f>
        <v>1465</v>
      </c>
      <c r="D751" s="79">
        <f>SUM(D748:D750)</f>
        <v>1048</v>
      </c>
      <c r="E751" s="79">
        <f>SUM(E748:E750)</f>
        <v>1272</v>
      </c>
      <c r="F751" s="79">
        <f>SUM(F748:F750)</f>
        <v>1505</v>
      </c>
      <c r="G751" s="121"/>
      <c r="H751" s="116">
        <f>(F751-B751)</f>
        <v>188</v>
      </c>
      <c r="I751" s="202">
        <f>(F751-B751)/B751</f>
        <v>0.1427486712224753</v>
      </c>
      <c r="J751" s="121"/>
      <c r="K751" s="209">
        <f>(F751-E751)</f>
        <v>233</v>
      </c>
      <c r="L751" s="206">
        <f>(F751-E751)/E751</f>
        <v>0.1831761006289308</v>
      </c>
    </row>
    <row r="752" spans="1:12" ht="12.75" customHeight="1">
      <c r="A752" s="40" t="s">
        <v>98</v>
      </c>
      <c r="B752" s="46">
        <f>B737+B743+B745+B751</f>
        <v>16443</v>
      </c>
      <c r="C752" s="46">
        <f>C737+C743+C745+C751</f>
        <v>16787</v>
      </c>
      <c r="D752" s="46">
        <f>D737+D743+D745+D751</f>
        <v>10002</v>
      </c>
      <c r="E752" s="46">
        <f>E737+E743+E745+E751</f>
        <v>11780</v>
      </c>
      <c r="F752" s="79">
        <f>F737+F743+F745+F751</f>
        <v>13179</v>
      </c>
      <c r="H752" s="356">
        <f>(F752-B752)</f>
        <v>-3264</v>
      </c>
      <c r="I752" s="359">
        <f>(F752-B752)/B752</f>
        <v>-0.19850392264185368</v>
      </c>
      <c r="J752" s="121"/>
      <c r="K752" s="209">
        <f>(F752-E752)</f>
        <v>1399</v>
      </c>
      <c r="L752" s="206">
        <f>(F752-E752)/E752</f>
        <v>0.11876061120543294</v>
      </c>
    </row>
    <row r="753" spans="1:9" ht="12.75">
      <c r="A753" s="106"/>
      <c r="B753" s="105"/>
      <c r="C753" s="105"/>
      <c r="D753" s="105"/>
      <c r="E753" s="105"/>
      <c r="F753" s="105"/>
      <c r="H753" s="60"/>
      <c r="I753" s="42"/>
    </row>
    <row r="754" spans="1:9" ht="12.75" customHeight="1">
      <c r="A754" s="106"/>
      <c r="B754" s="105"/>
      <c r="C754" s="105"/>
      <c r="D754" s="105"/>
      <c r="E754" s="105"/>
      <c r="F754" s="105"/>
      <c r="H754" s="60"/>
      <c r="I754" s="42"/>
    </row>
    <row r="755" spans="1:9" ht="12.75" customHeight="1">
      <c r="A755" s="87"/>
      <c r="B755" s="88"/>
      <c r="C755" s="89"/>
      <c r="D755" s="88"/>
      <c r="E755" s="104"/>
      <c r="F755" s="383"/>
      <c r="G755" s="90"/>
      <c r="H755" s="90"/>
      <c r="I755" s="90"/>
    </row>
    <row r="756" spans="1:9" ht="12.75" customHeight="1">
      <c r="A756" s="87"/>
      <c r="B756" s="88"/>
      <c r="C756" s="89"/>
      <c r="D756" s="88"/>
      <c r="E756" s="104"/>
      <c r="F756" s="383"/>
      <c r="G756" s="90"/>
      <c r="H756" s="90"/>
      <c r="I756" s="90"/>
    </row>
    <row r="757" spans="1:9" ht="12.75" customHeight="1">
      <c r="A757" s="576"/>
      <c r="B757" s="576"/>
      <c r="C757" s="576"/>
      <c r="D757" s="576"/>
      <c r="E757" s="576"/>
      <c r="F757" s="576"/>
      <c r="G757" s="576"/>
      <c r="H757" s="576"/>
      <c r="I757" s="576"/>
    </row>
    <row r="758" spans="1:12" ht="12.75" customHeight="1">
      <c r="A758" s="93"/>
      <c r="B758" s="93"/>
      <c r="C758" s="93"/>
      <c r="D758" s="93"/>
      <c r="E758" s="93"/>
      <c r="F758" s="11"/>
      <c r="G758" s="93"/>
      <c r="H758" s="93"/>
      <c r="I758" s="93"/>
      <c r="K758" s="87"/>
      <c r="L758" s="87"/>
    </row>
    <row r="759" spans="1:9" ht="12.75" customHeight="1">
      <c r="A759" s="161"/>
      <c r="B759" s="88"/>
      <c r="C759" s="89"/>
      <c r="D759" s="88"/>
      <c r="E759" s="104"/>
      <c r="F759" s="383"/>
      <c r="G759" s="90"/>
      <c r="H759" s="90"/>
      <c r="I759" s="90"/>
    </row>
    <row r="760" spans="1:9" ht="12.75" customHeight="1">
      <c r="A760" s="106"/>
      <c r="B760" s="105"/>
      <c r="C760" s="105"/>
      <c r="D760" s="105"/>
      <c r="E760" s="105"/>
      <c r="F760" s="105"/>
      <c r="H760" s="60"/>
      <c r="I760" s="42"/>
    </row>
    <row r="761" spans="1:9" ht="12.75" customHeight="1">
      <c r="A761" s="87"/>
      <c r="B761" s="88"/>
      <c r="C761" s="89"/>
      <c r="D761" s="88"/>
      <c r="E761" s="104"/>
      <c r="F761" s="383"/>
      <c r="G761" s="90"/>
      <c r="H761" s="90"/>
      <c r="I761" s="90"/>
    </row>
    <row r="762" spans="1:9" ht="12.75" customHeight="1">
      <c r="A762" s="87"/>
      <c r="B762" s="88"/>
      <c r="C762" s="89"/>
      <c r="D762" s="88"/>
      <c r="E762" s="104"/>
      <c r="F762" s="383"/>
      <c r="G762" s="90"/>
      <c r="H762" s="90"/>
      <c r="I762" s="90"/>
    </row>
    <row r="763" spans="1:9" ht="12.75" customHeight="1">
      <c r="A763" s="576"/>
      <c r="B763" s="576"/>
      <c r="C763" s="576"/>
      <c r="D763" s="576"/>
      <c r="E763" s="576"/>
      <c r="F763" s="576"/>
      <c r="G763" s="576"/>
      <c r="H763" s="576"/>
      <c r="I763" s="576"/>
    </row>
    <row r="764" spans="1:12" ht="12.75" customHeight="1">
      <c r="A764" s="93"/>
      <c r="B764" s="93"/>
      <c r="C764" s="93"/>
      <c r="D764" s="93"/>
      <c r="E764" s="93"/>
      <c r="F764" s="11"/>
      <c r="G764" s="93"/>
      <c r="H764" s="93"/>
      <c r="I764" s="93"/>
      <c r="K764" s="87"/>
      <c r="L764" s="87"/>
    </row>
    <row r="765" spans="1:9" ht="12.75" customHeight="1">
      <c r="A765" s="161"/>
      <c r="B765" s="88"/>
      <c r="C765" s="89"/>
      <c r="D765" s="88"/>
      <c r="E765" s="104"/>
      <c r="F765" s="383"/>
      <c r="G765" s="90"/>
      <c r="H765" s="90"/>
      <c r="I765" s="90"/>
    </row>
    <row r="766" spans="1:9" ht="12.75" customHeight="1">
      <c r="A766" s="106"/>
      <c r="B766" s="105"/>
      <c r="C766" s="105"/>
      <c r="D766" s="105"/>
      <c r="E766" s="105"/>
      <c r="F766" s="105"/>
      <c r="H766" s="60"/>
      <c r="I766" s="42"/>
    </row>
    <row r="767" spans="1:9" ht="12.75" customHeight="1">
      <c r="A767" s="106"/>
      <c r="B767" s="105"/>
      <c r="C767" s="105"/>
      <c r="D767" s="105"/>
      <c r="E767" s="105"/>
      <c r="F767" s="105"/>
      <c r="H767" s="60"/>
      <c r="I767" s="42"/>
    </row>
    <row r="768" spans="1:9" ht="12.75" customHeight="1">
      <c r="A768" s="87"/>
      <c r="B768" s="88"/>
      <c r="C768" s="89"/>
      <c r="D768" s="88"/>
      <c r="E768" s="104"/>
      <c r="F768" s="383"/>
      <c r="G768" s="90"/>
      <c r="H768" s="90"/>
      <c r="I768" s="90"/>
    </row>
    <row r="769" spans="1:9" ht="12.75" customHeight="1">
      <c r="A769" s="87"/>
      <c r="B769" s="88"/>
      <c r="C769" s="89"/>
      <c r="D769" s="88"/>
      <c r="E769" s="104"/>
      <c r="F769" s="383"/>
      <c r="G769" s="90"/>
      <c r="H769" s="90"/>
      <c r="I769" s="90"/>
    </row>
    <row r="770" spans="1:9" ht="12.75" customHeight="1">
      <c r="A770" s="576"/>
      <c r="B770" s="576"/>
      <c r="C770" s="576"/>
      <c r="D770" s="576"/>
      <c r="E770" s="576"/>
      <c r="F770" s="576"/>
      <c r="G770" s="576"/>
      <c r="H770" s="576"/>
      <c r="I770" s="576"/>
    </row>
    <row r="771" spans="1:12" ht="12.75" customHeight="1">
      <c r="A771" s="93"/>
      <c r="B771" s="93"/>
      <c r="C771" s="93"/>
      <c r="D771" s="93"/>
      <c r="E771" s="93"/>
      <c r="F771" s="11"/>
      <c r="G771" s="93"/>
      <c r="H771" s="93"/>
      <c r="I771" s="93"/>
      <c r="K771" s="87"/>
      <c r="L771" s="87"/>
    </row>
    <row r="772" spans="1:9" ht="12.75" customHeight="1">
      <c r="A772" s="161"/>
      <c r="B772" s="88"/>
      <c r="C772" s="89"/>
      <c r="D772" s="88"/>
      <c r="E772" s="104"/>
      <c r="F772" s="383"/>
      <c r="G772" s="90"/>
      <c r="H772" s="90"/>
      <c r="I772" s="90"/>
    </row>
    <row r="773" spans="1:9" ht="12.75" customHeight="1">
      <c r="A773" s="106"/>
      <c r="B773" s="105"/>
      <c r="C773" s="105"/>
      <c r="D773" s="105"/>
      <c r="E773" s="105"/>
      <c r="F773" s="105"/>
      <c r="H773" s="60"/>
      <c r="I773" s="42"/>
    </row>
    <row r="774" spans="1:9" ht="12.75" customHeight="1">
      <c r="A774" s="87"/>
      <c r="B774" s="88"/>
      <c r="C774" s="89"/>
      <c r="D774" s="88"/>
      <c r="E774" s="104"/>
      <c r="F774" s="383"/>
      <c r="G774" s="90"/>
      <c r="H774" s="90"/>
      <c r="I774" s="90"/>
    </row>
    <row r="775" spans="1:9" ht="12.75" customHeight="1">
      <c r="A775" s="87"/>
      <c r="B775" s="88"/>
      <c r="C775" s="89"/>
      <c r="D775" s="88"/>
      <c r="E775" s="104"/>
      <c r="F775" s="383"/>
      <c r="G775" s="90"/>
      <c r="H775" s="90"/>
      <c r="I775" s="90"/>
    </row>
    <row r="776" spans="1:9" ht="12.75" customHeight="1">
      <c r="A776" s="576"/>
      <c r="B776" s="576"/>
      <c r="C776" s="576"/>
      <c r="D776" s="576"/>
      <c r="E776" s="576"/>
      <c r="F776" s="576"/>
      <c r="G776" s="576"/>
      <c r="H776" s="576"/>
      <c r="I776" s="576"/>
    </row>
    <row r="777" spans="1:12" ht="12.75" customHeight="1">
      <c r="A777" s="93"/>
      <c r="B777" s="93"/>
      <c r="C777" s="93"/>
      <c r="D777" s="93"/>
      <c r="E777" s="93"/>
      <c r="F777" s="11"/>
      <c r="G777" s="93"/>
      <c r="H777" s="93"/>
      <c r="I777" s="93"/>
      <c r="K777" s="87"/>
      <c r="L777" s="87"/>
    </row>
    <row r="778" spans="1:9" ht="12.75" customHeight="1">
      <c r="A778" s="161"/>
      <c r="B778" s="88"/>
      <c r="C778" s="89"/>
      <c r="D778" s="88"/>
      <c r="E778" s="104"/>
      <c r="F778" s="383"/>
      <c r="G778" s="90"/>
      <c r="H778" s="90"/>
      <c r="I778" s="90"/>
    </row>
    <row r="779" spans="1:9" ht="12.75" customHeight="1">
      <c r="A779" s="87"/>
      <c r="B779" s="88"/>
      <c r="C779" s="89"/>
      <c r="D779" s="88"/>
      <c r="E779" s="104"/>
      <c r="F779" s="383"/>
      <c r="G779" s="90"/>
      <c r="H779" s="90"/>
      <c r="I779" s="90"/>
    </row>
    <row r="780" spans="1:9" ht="12.75" customHeight="1">
      <c r="A780" s="87"/>
      <c r="B780" s="88"/>
      <c r="C780" s="89"/>
      <c r="D780" s="88"/>
      <c r="E780" s="104"/>
      <c r="F780" s="383"/>
      <c r="G780" s="90"/>
      <c r="H780" s="90"/>
      <c r="I780" s="90"/>
    </row>
    <row r="781" spans="1:9" ht="12.75" customHeight="1">
      <c r="A781" s="576"/>
      <c r="B781" s="576"/>
      <c r="C781" s="576"/>
      <c r="D781" s="576"/>
      <c r="E781" s="576"/>
      <c r="F781" s="576"/>
      <c r="G781" s="576"/>
      <c r="H781" s="576"/>
      <c r="I781" s="576"/>
    </row>
    <row r="782" spans="1:12" ht="12.75">
      <c r="A782" s="93"/>
      <c r="B782" s="93"/>
      <c r="C782" s="93"/>
      <c r="D782" s="93"/>
      <c r="E782" s="93"/>
      <c r="F782" s="11"/>
      <c r="G782" s="93"/>
      <c r="H782" s="93"/>
      <c r="I782" s="93"/>
      <c r="K782" s="87"/>
      <c r="L782" s="87"/>
    </row>
    <row r="783" spans="1:9" ht="12.75" customHeight="1">
      <c r="A783" s="161"/>
      <c r="B783" s="88"/>
      <c r="C783" s="89"/>
      <c r="D783" s="88"/>
      <c r="E783" s="104"/>
      <c r="F783" s="383"/>
      <c r="G783" s="90"/>
      <c r="H783" s="90"/>
      <c r="I783" s="90"/>
    </row>
    <row r="784" spans="1:9" ht="12.75" customHeight="1">
      <c r="A784" s="161"/>
      <c r="B784" s="88"/>
      <c r="C784" s="89"/>
      <c r="D784" s="88"/>
      <c r="E784" s="104"/>
      <c r="F784" s="383"/>
      <c r="G784" s="90"/>
      <c r="H784" s="90"/>
      <c r="I784" s="90"/>
    </row>
    <row r="785" spans="1:9" ht="12.75" customHeight="1">
      <c r="A785" s="161"/>
      <c r="B785" s="88"/>
      <c r="C785" s="89"/>
      <c r="D785" s="88"/>
      <c r="E785" s="104"/>
      <c r="F785" s="383"/>
      <c r="G785" s="90"/>
      <c r="H785" s="90"/>
      <c r="I785" s="90"/>
    </row>
    <row r="786" spans="1:9" ht="12.75" customHeight="1">
      <c r="A786" s="161"/>
      <c r="B786" s="88"/>
      <c r="C786" s="89"/>
      <c r="D786" s="88"/>
      <c r="E786" s="104"/>
      <c r="F786" s="383"/>
      <c r="G786" s="90"/>
      <c r="H786" s="90"/>
      <c r="I786" s="90"/>
    </row>
    <row r="787" spans="1:9" ht="12.75" customHeight="1">
      <c r="A787" s="161"/>
      <c r="B787" s="88"/>
      <c r="C787" s="89"/>
      <c r="D787" s="88"/>
      <c r="E787" s="104"/>
      <c r="F787" s="383"/>
      <c r="G787" s="90"/>
      <c r="H787" s="90"/>
      <c r="I787" s="90"/>
    </row>
    <row r="788" spans="1:9" ht="12.75" customHeight="1">
      <c r="A788" s="161"/>
      <c r="B788" s="88"/>
      <c r="C788" s="89"/>
      <c r="D788" s="88"/>
      <c r="E788" s="104"/>
      <c r="F788" s="383"/>
      <c r="G788" s="90"/>
      <c r="H788" s="90"/>
      <c r="I788" s="90"/>
    </row>
    <row r="789" spans="1:12" s="87" customFormat="1" ht="12.75" customHeight="1">
      <c r="A789" s="168">
        <v>39122</v>
      </c>
      <c r="B789" s="169"/>
      <c r="E789" s="170">
        <v>12</v>
      </c>
      <c r="F789" s="21"/>
      <c r="G789" s="169"/>
      <c r="H789" s="169"/>
      <c r="K789"/>
      <c r="L789" s="170" t="s">
        <v>175</v>
      </c>
    </row>
    <row r="790" spans="1:12" s="117" customFormat="1" ht="12.75" customHeight="1">
      <c r="A790" s="567" t="s">
        <v>368</v>
      </c>
      <c r="B790" s="567"/>
      <c r="C790" s="567"/>
      <c r="D790" s="567"/>
      <c r="E790" s="567"/>
      <c r="F790" s="567"/>
      <c r="G790" s="567"/>
      <c r="H790" s="567"/>
      <c r="I790" s="567"/>
      <c r="J790" s="567"/>
      <c r="K790" s="567"/>
      <c r="L790" s="567"/>
    </row>
    <row r="791" spans="1:9" ht="12.75" customHeight="1">
      <c r="A791" s="91"/>
      <c r="B791" s="85"/>
      <c r="C791" s="85"/>
      <c r="D791" s="85"/>
      <c r="E791" s="85"/>
      <c r="F791" s="85"/>
      <c r="G791" s="85"/>
      <c r="H791" s="85"/>
      <c r="I791" s="85"/>
    </row>
    <row r="792" spans="1:9" ht="12.75" customHeight="1">
      <c r="A792" s="22"/>
      <c r="B792" s="23"/>
      <c r="C792" s="23"/>
      <c r="D792" s="23"/>
      <c r="E792" s="23"/>
      <c r="F792" s="23"/>
      <c r="G792" s="23"/>
      <c r="H792" s="23"/>
      <c r="I792" s="23"/>
    </row>
    <row r="793" spans="1:12" ht="12.75" customHeight="1">
      <c r="A793" s="130"/>
      <c r="B793" s="131"/>
      <c r="C793" s="131"/>
      <c r="D793" s="131"/>
      <c r="E793" s="131"/>
      <c r="F793" s="450"/>
      <c r="G793" s="1"/>
      <c r="H793" s="137" t="s">
        <v>169</v>
      </c>
      <c r="I793" s="137" t="s">
        <v>0</v>
      </c>
      <c r="K793" s="137" t="s">
        <v>169</v>
      </c>
      <c r="L793" s="137" t="s">
        <v>0</v>
      </c>
    </row>
    <row r="794" spans="1:12" ht="12.75" customHeight="1">
      <c r="A794" s="132"/>
      <c r="B794" s="133"/>
      <c r="C794" s="133"/>
      <c r="D794" s="133"/>
      <c r="E794" s="133"/>
      <c r="F794" s="451"/>
      <c r="H794" s="138" t="s">
        <v>2</v>
      </c>
      <c r="I794" s="138" t="s">
        <v>2</v>
      </c>
      <c r="K794" s="138" t="s">
        <v>2</v>
      </c>
      <c r="L794" s="138" t="s">
        <v>2</v>
      </c>
    </row>
    <row r="795" spans="1:12" ht="12.75" customHeight="1">
      <c r="A795" s="134" t="s">
        <v>1</v>
      </c>
      <c r="B795" s="152"/>
      <c r="C795" s="152"/>
      <c r="D795" s="152"/>
      <c r="E795" s="152"/>
      <c r="F795" s="375"/>
      <c r="H795" s="139">
        <v>2004</v>
      </c>
      <c r="I795" s="139">
        <v>2004</v>
      </c>
      <c r="K795" s="139">
        <v>2007</v>
      </c>
      <c r="L795" s="139">
        <v>2007</v>
      </c>
    </row>
    <row r="796" spans="1:12" ht="12.75" customHeight="1">
      <c r="A796" s="145"/>
      <c r="B796" s="136">
        <v>2004</v>
      </c>
      <c r="C796" s="136">
        <v>2005</v>
      </c>
      <c r="D796" s="361">
        <v>2006</v>
      </c>
      <c r="E796" s="361">
        <v>2007</v>
      </c>
      <c r="F796" s="361">
        <v>2008</v>
      </c>
      <c r="G796" s="197"/>
      <c r="H796" s="136" t="s">
        <v>354</v>
      </c>
      <c r="I796" s="136" t="s">
        <v>354</v>
      </c>
      <c r="K796" s="136" t="s">
        <v>354</v>
      </c>
      <c r="L796" s="136" t="s">
        <v>354</v>
      </c>
    </row>
    <row r="797" spans="1:12" ht="12.75" customHeight="1">
      <c r="A797" s="223" t="s">
        <v>342</v>
      </c>
      <c r="B797" s="165"/>
      <c r="C797" s="165"/>
      <c r="D797" s="4">
        <v>2471</v>
      </c>
      <c r="E797" s="4">
        <f>SUM(E817,E827,E837,E847)</f>
        <v>2833</v>
      </c>
      <c r="F797" s="4">
        <f>SUM(F817,F827,F837,F847)</f>
        <v>3199</v>
      </c>
      <c r="G797" s="5"/>
      <c r="H797" s="165"/>
      <c r="I797" s="165"/>
      <c r="K797" s="128">
        <f>(F797-E797)</f>
        <v>366</v>
      </c>
      <c r="L797" s="57">
        <f>(F797-E797)/E797</f>
        <v>0.1291916696081892</v>
      </c>
    </row>
    <row r="798" spans="1:12" ht="12.75" customHeight="1">
      <c r="A798" s="452" t="s">
        <v>343</v>
      </c>
      <c r="B798" s="165"/>
      <c r="C798" s="165"/>
      <c r="D798" s="4">
        <v>879</v>
      </c>
      <c r="E798" s="4">
        <f>SUM(E818,E828,E838,E848)</f>
        <v>748</v>
      </c>
      <c r="F798" s="4">
        <f>SUM(F818,F828,F838,F848)</f>
        <v>748</v>
      </c>
      <c r="G798" s="5"/>
      <c r="H798" s="165"/>
      <c r="I798" s="165"/>
      <c r="K798" s="128">
        <f>(F798-E798)</f>
        <v>0</v>
      </c>
      <c r="L798" s="57">
        <f>(F798-E798)/E798</f>
        <v>0</v>
      </c>
    </row>
    <row r="799" spans="1:12" ht="12.75" customHeight="1">
      <c r="A799" s="224" t="s">
        <v>344</v>
      </c>
      <c r="B799" s="165"/>
      <c r="C799" s="165"/>
      <c r="D799" s="165"/>
      <c r="E799" s="453">
        <v>1.81</v>
      </c>
      <c r="F799" s="453">
        <v>1.767</v>
      </c>
      <c r="G799" s="5"/>
      <c r="H799" s="165"/>
      <c r="I799" s="165"/>
      <c r="K799" s="467">
        <f>(F799-E799)</f>
        <v>-0.04300000000000015</v>
      </c>
      <c r="L799" s="57">
        <v>0</v>
      </c>
    </row>
    <row r="800" spans="1:12" ht="12.75" customHeight="1">
      <c r="A800" s="452" t="s">
        <v>345</v>
      </c>
      <c r="B800" s="165"/>
      <c r="C800" s="165"/>
      <c r="D800" s="4">
        <v>7531</v>
      </c>
      <c r="E800" s="4">
        <f>SUM(E820,E830,E840,E850)</f>
        <v>8947</v>
      </c>
      <c r="F800" s="4">
        <f>SUM(F820,F830,F840,F850)</f>
        <v>9980</v>
      </c>
      <c r="G800" s="5"/>
      <c r="H800" s="165"/>
      <c r="I800" s="165"/>
      <c r="K800" s="128">
        <f>(F800-E800)</f>
        <v>1033</v>
      </c>
      <c r="L800" s="57">
        <f>(F800-E800)/E800</f>
        <v>0.11545769531686599</v>
      </c>
    </row>
    <row r="801" spans="1:12" s="171" customFormat="1" ht="12.75" customHeight="1">
      <c r="A801" s="8" t="s">
        <v>5</v>
      </c>
      <c r="B801" s="454"/>
      <c r="C801" s="454"/>
      <c r="D801" s="44">
        <f>SUM(D797,D800)</f>
        <v>10002</v>
      </c>
      <c r="E801" s="213">
        <f>SUM(E821,E831,E841,E851)</f>
        <v>11780</v>
      </c>
      <c r="F801" s="213">
        <f>SUM(F821,F831,F841,F851)</f>
        <v>13179</v>
      </c>
      <c r="G801" s="205"/>
      <c r="H801" s="165"/>
      <c r="I801" s="165"/>
      <c r="J801" s="121"/>
      <c r="K801" s="209">
        <f>(F801-E801)</f>
        <v>1399</v>
      </c>
      <c r="L801" s="206">
        <f>(F801-E801)/E801</f>
        <v>0.11876061120543294</v>
      </c>
    </row>
    <row r="802" spans="1:12" ht="12.75" customHeight="1">
      <c r="A802" s="455" t="s">
        <v>346</v>
      </c>
      <c r="B802" s="292"/>
      <c r="C802" s="292"/>
      <c r="D802" s="292"/>
      <c r="E802" s="292"/>
      <c r="F802" s="292"/>
      <c r="G802" s="205"/>
      <c r="H802" s="272"/>
      <c r="I802" s="273"/>
      <c r="J802" s="121"/>
      <c r="K802" s="182"/>
      <c r="L802" s="183"/>
    </row>
    <row r="803" spans="1:12" ht="12.75" customHeight="1">
      <c r="A803" s="168"/>
      <c r="B803" s="169"/>
      <c r="C803" s="87"/>
      <c r="D803" s="87"/>
      <c r="E803" s="170"/>
      <c r="F803" s="169"/>
      <c r="G803" s="169"/>
      <c r="H803" s="169"/>
      <c r="I803" s="87"/>
      <c r="J803" s="87"/>
      <c r="L803" s="170"/>
    </row>
    <row r="804" spans="1:12" ht="12.75" customHeight="1">
      <c r="A804" s="227" t="s">
        <v>232</v>
      </c>
      <c r="B804" s="228"/>
      <c r="C804" s="228"/>
      <c r="D804" s="228"/>
      <c r="E804" s="228"/>
      <c r="F804" s="456"/>
      <c r="G804" s="169"/>
      <c r="H804" s="169"/>
      <c r="I804" s="87"/>
      <c r="J804" s="87"/>
      <c r="L804" s="170"/>
    </row>
    <row r="805" spans="1:12" ht="12.75" customHeight="1">
      <c r="A805" s="223" t="s">
        <v>347</v>
      </c>
      <c r="B805" s="165"/>
      <c r="C805" s="165"/>
      <c r="D805" s="165"/>
      <c r="E805" s="457">
        <f>E797/$E801</f>
        <v>0.24049235993208828</v>
      </c>
      <c r="F805" s="457">
        <f>F797/$F801</f>
        <v>0.24273465361560057</v>
      </c>
      <c r="G805" s="169"/>
      <c r="H805" s="458"/>
      <c r="I805" s="87"/>
      <c r="J805" s="87"/>
      <c r="L805" s="170"/>
    </row>
    <row r="806" spans="1:12" ht="12.75" customHeight="1">
      <c r="A806" s="452" t="s">
        <v>343</v>
      </c>
      <c r="B806" s="165"/>
      <c r="C806" s="165"/>
      <c r="D806" s="165"/>
      <c r="E806" s="457">
        <f>E798/$E801</f>
        <v>0.06349745331069609</v>
      </c>
      <c r="F806" s="457">
        <f>F798/$F801</f>
        <v>0.056756961833219516</v>
      </c>
      <c r="G806" s="169"/>
      <c r="H806" s="169"/>
      <c r="I806" s="87"/>
      <c r="J806" s="87"/>
      <c r="L806" s="170"/>
    </row>
    <row r="807" spans="1:12" ht="12.75" customHeight="1">
      <c r="A807" s="224" t="s">
        <v>344</v>
      </c>
      <c r="B807" s="165"/>
      <c r="C807" s="165"/>
      <c r="D807" s="165"/>
      <c r="E807" s="165"/>
      <c r="F807" s="165"/>
      <c r="G807" s="169"/>
      <c r="H807" s="169"/>
      <c r="I807" s="87"/>
      <c r="J807" s="87"/>
      <c r="L807" s="170"/>
    </row>
    <row r="808" spans="1:12" ht="12.75" customHeight="1">
      <c r="A808" s="452" t="s">
        <v>345</v>
      </c>
      <c r="B808" s="166"/>
      <c r="C808" s="166"/>
      <c r="D808" s="166"/>
      <c r="E808" s="457">
        <f>E800/$E801</f>
        <v>0.7595076400679117</v>
      </c>
      <c r="F808" s="457">
        <f>F800/$F801</f>
        <v>0.7572653463843995</v>
      </c>
      <c r="G808" s="169"/>
      <c r="H808" s="169"/>
      <c r="I808" s="87"/>
      <c r="J808" s="87"/>
      <c r="L808" s="170"/>
    </row>
    <row r="809" spans="1:12" ht="12.75" customHeight="1">
      <c r="A809" s="20"/>
      <c r="B809" s="216"/>
      <c r="C809" s="216"/>
      <c r="D809" s="216"/>
      <c r="E809" s="292"/>
      <c r="F809" s="292"/>
      <c r="G809" s="409"/>
      <c r="H809" s="409"/>
      <c r="I809" s="410"/>
      <c r="J809" s="410"/>
      <c r="K809" s="171"/>
      <c r="L809" s="411"/>
    </row>
    <row r="810" spans="1:12" ht="12.75" customHeight="1">
      <c r="A810" s="459" t="s">
        <v>348</v>
      </c>
      <c r="B810" s="169"/>
      <c r="C810" s="87"/>
      <c r="D810" s="87"/>
      <c r="E810" s="170"/>
      <c r="F810" s="169"/>
      <c r="G810" s="169"/>
      <c r="H810" s="169"/>
      <c r="I810" s="87"/>
      <c r="J810" s="87"/>
      <c r="L810" s="170"/>
    </row>
    <row r="811" spans="1:12" ht="12.75" customHeight="1">
      <c r="A811" s="287"/>
      <c r="B811" s="288"/>
      <c r="C811" s="288"/>
      <c r="D811" s="288"/>
      <c r="E811" s="288"/>
      <c r="F811" s="288"/>
      <c r="G811" s="460"/>
      <c r="H811" s="460"/>
      <c r="I811" s="161"/>
      <c r="J811" s="161"/>
      <c r="K811" s="26"/>
      <c r="L811" s="461"/>
    </row>
    <row r="812" spans="1:12" ht="12.75" customHeight="1">
      <c r="A812" s="26"/>
      <c r="B812" s="26"/>
      <c r="C812" s="26"/>
      <c r="D812" s="26"/>
      <c r="E812" s="26"/>
      <c r="F812" s="462"/>
      <c r="G812" s="460"/>
      <c r="H812" s="460"/>
      <c r="I812" s="161"/>
      <c r="J812" s="161"/>
      <c r="K812" s="26"/>
      <c r="L812" s="461"/>
    </row>
    <row r="813" spans="1:12" ht="12.75" customHeight="1">
      <c r="A813" s="287"/>
      <c r="B813" s="288"/>
      <c r="C813" s="288"/>
      <c r="D813" s="288"/>
      <c r="E813" s="288"/>
      <c r="F813" s="288"/>
      <c r="G813" s="289"/>
      <c r="H813" s="186"/>
      <c r="I813" s="186"/>
      <c r="J813" s="26"/>
      <c r="K813" s="186"/>
      <c r="L813" s="186"/>
    </row>
    <row r="814" spans="1:12" ht="12.75" customHeight="1">
      <c r="A814" s="463"/>
      <c r="B814" s="463"/>
      <c r="C814" s="463"/>
      <c r="D814" s="463"/>
      <c r="E814" s="463"/>
      <c r="F814" s="464"/>
      <c r="G814" s="26"/>
      <c r="H814" s="186"/>
      <c r="I814" s="186"/>
      <c r="J814" s="26"/>
      <c r="K814" s="186"/>
      <c r="L814" s="186"/>
    </row>
    <row r="815" spans="1:12" ht="12.75" customHeight="1">
      <c r="A815" s="465" t="s">
        <v>213</v>
      </c>
      <c r="B815" s="152"/>
      <c r="C815" s="152"/>
      <c r="D815" s="152"/>
      <c r="E815" s="152"/>
      <c r="F815" s="375"/>
      <c r="H815" s="139">
        <v>2004</v>
      </c>
      <c r="I815" s="139">
        <v>2004</v>
      </c>
      <c r="K815" s="139">
        <v>2007</v>
      </c>
      <c r="L815" s="139">
        <v>2007</v>
      </c>
    </row>
    <row r="816" spans="1:12" ht="12.75" customHeight="1">
      <c r="A816" s="466"/>
      <c r="B816" s="136">
        <v>2004</v>
      </c>
      <c r="C816" s="136">
        <v>2005</v>
      </c>
      <c r="D816" s="361">
        <v>2006</v>
      </c>
      <c r="E816" s="361">
        <v>2007</v>
      </c>
      <c r="F816" s="361">
        <v>2008</v>
      </c>
      <c r="G816" s="197"/>
      <c r="H816" s="136" t="s">
        <v>354</v>
      </c>
      <c r="I816" s="136" t="s">
        <v>354</v>
      </c>
      <c r="K816" s="136" t="s">
        <v>354</v>
      </c>
      <c r="L816" s="136" t="s">
        <v>354</v>
      </c>
    </row>
    <row r="817" spans="1:12" ht="12.75" customHeight="1">
      <c r="A817" s="223" t="s">
        <v>342</v>
      </c>
      <c r="B817" s="165"/>
      <c r="C817" s="165"/>
      <c r="D817" s="4">
        <v>1826</v>
      </c>
      <c r="E817" s="4">
        <v>1805</v>
      </c>
      <c r="F817" s="4">
        <v>2195</v>
      </c>
      <c r="G817" s="5"/>
      <c r="H817" s="165"/>
      <c r="I817" s="165"/>
      <c r="K817" s="128">
        <f>(F817-E817)</f>
        <v>390</v>
      </c>
      <c r="L817" s="57">
        <f>(F817-E817)/E817</f>
        <v>0.21606648199445982</v>
      </c>
    </row>
    <row r="818" spans="1:12" ht="12.75" customHeight="1">
      <c r="A818" s="452" t="s">
        <v>343</v>
      </c>
      <c r="B818" s="165"/>
      <c r="C818" s="165"/>
      <c r="D818" s="4">
        <v>767</v>
      </c>
      <c r="E818" s="4">
        <v>526</v>
      </c>
      <c r="F818" s="4">
        <v>582</v>
      </c>
      <c r="G818" s="5"/>
      <c r="H818" s="165"/>
      <c r="I818" s="165"/>
      <c r="K818" s="128">
        <f>(F818-E818)</f>
        <v>56</v>
      </c>
      <c r="L818" s="57">
        <f>(F818-E818)/E818</f>
        <v>0.10646387832699619</v>
      </c>
    </row>
    <row r="819" spans="1:12" ht="12.75" customHeight="1">
      <c r="A819" s="224" t="s">
        <v>344</v>
      </c>
      <c r="B819" s="165"/>
      <c r="C819" s="165"/>
      <c r="D819" s="467">
        <v>2.03</v>
      </c>
      <c r="E819" s="467">
        <v>1.88</v>
      </c>
      <c r="F819" s="467">
        <v>1.846</v>
      </c>
      <c r="G819" s="5"/>
      <c r="H819" s="165"/>
      <c r="I819" s="165"/>
      <c r="K819" s="467">
        <f>(F819-E819)</f>
        <v>-0.03399999999999981</v>
      </c>
      <c r="L819" s="57">
        <v>0</v>
      </c>
    </row>
    <row r="820" spans="1:12" ht="12.75" customHeight="1">
      <c r="A820" s="452" t="s">
        <v>345</v>
      </c>
      <c r="B820" s="165"/>
      <c r="C820" s="165"/>
      <c r="D820" s="4">
        <v>4093</v>
      </c>
      <c r="E820" s="4">
        <v>5259</v>
      </c>
      <c r="F820" s="4">
        <v>6146</v>
      </c>
      <c r="G820" s="5"/>
      <c r="H820" s="165"/>
      <c r="I820" s="165"/>
      <c r="K820" s="128">
        <f>(F820-E820)</f>
        <v>887</v>
      </c>
      <c r="L820" s="57">
        <f>(F820-E820)/E820</f>
        <v>0.16866324396273055</v>
      </c>
    </row>
    <row r="821" spans="1:12" ht="12.75" customHeight="1">
      <c r="A821" s="8" t="s">
        <v>5</v>
      </c>
      <c r="B821" s="165"/>
      <c r="C821" s="165"/>
      <c r="D821" s="210">
        <v>5927</v>
      </c>
      <c r="E821" s="44">
        <f>SUM(E817,E820)</f>
        <v>7064</v>
      </c>
      <c r="F821" s="44">
        <f>SUM(F817,F820)</f>
        <v>8341</v>
      </c>
      <c r="G821" s="205"/>
      <c r="H821" s="165"/>
      <c r="I821" s="165"/>
      <c r="J821" s="121"/>
      <c r="K821" s="209">
        <f>(F821-E821)</f>
        <v>1277</v>
      </c>
      <c r="L821" s="206">
        <f>(F821-E821)/E821</f>
        <v>0.1807757644394111</v>
      </c>
    </row>
    <row r="822" spans="1:12" ht="12.75" customHeight="1">
      <c r="A822" s="168"/>
      <c r="B822" s="169"/>
      <c r="C822" s="87"/>
      <c r="D822" s="87"/>
      <c r="E822" s="170"/>
      <c r="F822" s="169"/>
      <c r="G822" s="169"/>
      <c r="H822" s="169"/>
      <c r="I822" s="87"/>
      <c r="J822" s="87"/>
      <c r="L822" s="170"/>
    </row>
    <row r="823" spans="1:12" ht="12.75" customHeight="1">
      <c r="A823" s="168"/>
      <c r="B823" s="169"/>
      <c r="C823" s="87"/>
      <c r="D823" s="87"/>
      <c r="E823" s="170"/>
      <c r="F823" s="169"/>
      <c r="G823" s="169"/>
      <c r="H823" s="169"/>
      <c r="I823" s="87"/>
      <c r="J823" s="87"/>
      <c r="L823" s="170"/>
    </row>
    <row r="824" spans="1:12" ht="12.75" customHeight="1">
      <c r="A824" s="463"/>
      <c r="B824" s="463"/>
      <c r="C824" s="463"/>
      <c r="D824" s="463"/>
      <c r="E824" s="463"/>
      <c r="F824" s="464"/>
      <c r="G824" s="26"/>
      <c r="H824" s="186"/>
      <c r="I824" s="186"/>
      <c r="J824" s="26"/>
      <c r="K824" s="186"/>
      <c r="L824" s="186"/>
    </row>
    <row r="825" spans="1:12" ht="12.75" customHeight="1">
      <c r="A825" s="465" t="s">
        <v>219</v>
      </c>
      <c r="B825" s="152"/>
      <c r="C825" s="152"/>
      <c r="D825" s="152"/>
      <c r="E825" s="152"/>
      <c r="F825" s="375"/>
      <c r="H825" s="139">
        <v>2004</v>
      </c>
      <c r="I825" s="139">
        <v>2004</v>
      </c>
      <c r="K825" s="139">
        <v>2007</v>
      </c>
      <c r="L825" s="139">
        <v>2007</v>
      </c>
    </row>
    <row r="826" spans="1:12" ht="12.75" customHeight="1">
      <c r="A826" s="466"/>
      <c r="B826" s="136">
        <v>2004</v>
      </c>
      <c r="C826" s="136">
        <v>2005</v>
      </c>
      <c r="D826" s="361">
        <v>2006</v>
      </c>
      <c r="E826" s="361">
        <v>2007</v>
      </c>
      <c r="F826" s="361">
        <v>2008</v>
      </c>
      <c r="G826" s="197"/>
      <c r="H826" s="136" t="s">
        <v>354</v>
      </c>
      <c r="I826" s="136" t="s">
        <v>354</v>
      </c>
      <c r="K826" s="136" t="s">
        <v>354</v>
      </c>
      <c r="L826" s="136" t="s">
        <v>354</v>
      </c>
    </row>
    <row r="827" spans="1:12" ht="12.75" customHeight="1">
      <c r="A827" s="223" t="s">
        <v>342</v>
      </c>
      <c r="B827" s="165"/>
      <c r="C827" s="165"/>
      <c r="D827" s="4">
        <v>447</v>
      </c>
      <c r="E827" s="4">
        <v>721</v>
      </c>
      <c r="F827" s="4">
        <v>666</v>
      </c>
      <c r="G827" s="5"/>
      <c r="H827" s="165"/>
      <c r="I827" s="165"/>
      <c r="K827" s="348">
        <f>(F827-E827)</f>
        <v>-55</v>
      </c>
      <c r="L827" s="349">
        <f>(F827-E827)/E827</f>
        <v>-0.07628294036061026</v>
      </c>
    </row>
    <row r="828" spans="1:12" ht="12.75" customHeight="1">
      <c r="A828" s="452" t="s">
        <v>343</v>
      </c>
      <c r="B828" s="165"/>
      <c r="C828" s="165"/>
      <c r="D828" s="4">
        <v>101</v>
      </c>
      <c r="E828" s="4">
        <v>206</v>
      </c>
      <c r="F828" s="4">
        <v>151</v>
      </c>
      <c r="G828" s="5"/>
      <c r="H828" s="165"/>
      <c r="I828" s="165"/>
      <c r="K828" s="348">
        <f>(F828-E828)</f>
        <v>-55</v>
      </c>
      <c r="L828" s="349">
        <f>(F828-E828)/E828</f>
        <v>-0.2669902912621359</v>
      </c>
    </row>
    <row r="829" spans="1:12" ht="12.75" customHeight="1">
      <c r="A829" s="224" t="s">
        <v>344</v>
      </c>
      <c r="B829" s="165"/>
      <c r="C829" s="165"/>
      <c r="D829" s="467">
        <v>1.68</v>
      </c>
      <c r="E829" s="467">
        <v>1.79</v>
      </c>
      <c r="F829" s="467">
        <v>1.737</v>
      </c>
      <c r="G829" s="5"/>
      <c r="H829" s="165"/>
      <c r="I829" s="165"/>
      <c r="K829" s="468">
        <f>(F829-E829)</f>
        <v>-0.052999999999999936</v>
      </c>
      <c r="L829" s="349">
        <v>0</v>
      </c>
    </row>
    <row r="830" spans="1:12" ht="12.75" customHeight="1">
      <c r="A830" s="452" t="s">
        <v>345</v>
      </c>
      <c r="B830" s="165"/>
      <c r="C830" s="165"/>
      <c r="D830" s="4">
        <v>1920</v>
      </c>
      <c r="E830" s="4">
        <v>1935</v>
      </c>
      <c r="F830" s="4">
        <v>1911</v>
      </c>
      <c r="G830" s="5"/>
      <c r="H830" s="165"/>
      <c r="I830" s="165"/>
      <c r="K830" s="348">
        <f>(F830-E830)</f>
        <v>-24</v>
      </c>
      <c r="L830" s="349">
        <f>(F830-E830)/E830</f>
        <v>-0.012403100775193798</v>
      </c>
    </row>
    <row r="831" spans="1:12" ht="12.75" customHeight="1">
      <c r="A831" s="8" t="s">
        <v>5</v>
      </c>
      <c r="B831" s="165"/>
      <c r="C831" s="165"/>
      <c r="D831" s="210">
        <v>2369</v>
      </c>
      <c r="E831" s="44">
        <f>SUM(E827,E830)</f>
        <v>2656</v>
      </c>
      <c r="F831" s="44">
        <f>SUM(F827,F830)</f>
        <v>2577</v>
      </c>
      <c r="G831" s="205"/>
      <c r="H831" s="165"/>
      <c r="I831" s="165"/>
      <c r="J831" s="121"/>
      <c r="K831" s="350">
        <f>(F831-E831)</f>
        <v>-79</v>
      </c>
      <c r="L831" s="351">
        <f>(F831-E831)/E831</f>
        <v>-0.029743975903614456</v>
      </c>
    </row>
    <row r="832" spans="1:12" ht="12.75" customHeight="1">
      <c r="A832" s="168"/>
      <c r="B832" s="169"/>
      <c r="C832" s="87"/>
      <c r="D832" s="87"/>
      <c r="E832" s="170"/>
      <c r="F832" s="169"/>
      <c r="G832" s="169"/>
      <c r="H832" s="169"/>
      <c r="I832" s="87"/>
      <c r="J832" s="87"/>
      <c r="L832" s="170"/>
    </row>
    <row r="833" spans="1:12" ht="12.75" customHeight="1">
      <c r="A833" s="168"/>
      <c r="B833" s="169"/>
      <c r="C833" s="87"/>
      <c r="D833" s="87"/>
      <c r="E833" s="170"/>
      <c r="F833" s="169"/>
      <c r="G833" s="169"/>
      <c r="H833" s="169"/>
      <c r="I833" s="87"/>
      <c r="J833" s="87"/>
      <c r="L833" s="170"/>
    </row>
    <row r="834" spans="1:12" ht="12.75" customHeight="1">
      <c r="A834" s="463"/>
      <c r="B834" s="463"/>
      <c r="C834" s="463"/>
      <c r="D834" s="463"/>
      <c r="E834" s="463"/>
      <c r="F834" s="464"/>
      <c r="G834" s="26"/>
      <c r="H834" s="186"/>
      <c r="I834" s="186"/>
      <c r="J834" s="26"/>
      <c r="K834" s="186"/>
      <c r="L834" s="186"/>
    </row>
    <row r="835" spans="1:12" ht="12.75" customHeight="1">
      <c r="A835" s="465" t="s">
        <v>170</v>
      </c>
      <c r="B835" s="152"/>
      <c r="C835" s="152"/>
      <c r="D835" s="152"/>
      <c r="E835" s="152"/>
      <c r="F835" s="375"/>
      <c r="H835" s="139">
        <v>2004</v>
      </c>
      <c r="I835" s="139">
        <v>2004</v>
      </c>
      <c r="K835" s="139">
        <v>2007</v>
      </c>
      <c r="L835" s="139">
        <v>2007</v>
      </c>
    </row>
    <row r="836" spans="1:12" ht="12.75" customHeight="1">
      <c r="A836" s="466"/>
      <c r="B836" s="136">
        <v>2004</v>
      </c>
      <c r="C836" s="136">
        <v>2005</v>
      </c>
      <c r="D836" s="361">
        <v>2006</v>
      </c>
      <c r="E836" s="361">
        <v>2007</v>
      </c>
      <c r="F836" s="361">
        <v>2008</v>
      </c>
      <c r="G836" s="197"/>
      <c r="H836" s="136" t="s">
        <v>354</v>
      </c>
      <c r="I836" s="136" t="s">
        <v>354</v>
      </c>
      <c r="K836" s="136" t="s">
        <v>354</v>
      </c>
      <c r="L836" s="136" t="s">
        <v>354</v>
      </c>
    </row>
    <row r="837" spans="1:12" ht="12.75" customHeight="1">
      <c r="A837" s="223" t="s">
        <v>342</v>
      </c>
      <c r="B837" s="165"/>
      <c r="C837" s="165"/>
      <c r="D837" s="4">
        <v>17</v>
      </c>
      <c r="E837" s="4">
        <v>29</v>
      </c>
      <c r="F837" s="4">
        <v>23</v>
      </c>
      <c r="G837" s="5"/>
      <c r="H837" s="165"/>
      <c r="I837" s="165"/>
      <c r="K837" s="348">
        <f>(F837-E837)</f>
        <v>-6</v>
      </c>
      <c r="L837" s="349">
        <f>(F837-E837)/E837</f>
        <v>-0.20689655172413793</v>
      </c>
    </row>
    <row r="838" spans="1:12" ht="12.75" customHeight="1">
      <c r="A838" s="452" t="s">
        <v>343</v>
      </c>
      <c r="B838" s="165"/>
      <c r="C838" s="165"/>
      <c r="D838" s="4">
        <v>1</v>
      </c>
      <c r="E838" s="4">
        <v>0</v>
      </c>
      <c r="F838" s="4">
        <v>0</v>
      </c>
      <c r="G838" s="5"/>
      <c r="H838" s="165"/>
      <c r="I838" s="165"/>
      <c r="K838" s="128">
        <f>(F838-E838)</f>
        <v>0</v>
      </c>
      <c r="L838" s="57">
        <v>0</v>
      </c>
    </row>
    <row r="839" spans="1:12" ht="12.75" customHeight="1">
      <c r="A839" s="224" t="s">
        <v>344</v>
      </c>
      <c r="B839" s="165"/>
      <c r="C839" s="165"/>
      <c r="D839" s="467">
        <v>1.12</v>
      </c>
      <c r="E839" s="467">
        <v>1.03</v>
      </c>
      <c r="F839" s="467">
        <v>1.043</v>
      </c>
      <c r="G839" s="5"/>
      <c r="H839" s="165"/>
      <c r="I839" s="165"/>
      <c r="K839" s="467">
        <f>(F839-E839)</f>
        <v>0.0129999999999999</v>
      </c>
      <c r="L839" s="57">
        <v>0</v>
      </c>
    </row>
    <row r="840" spans="1:12" ht="12.75" customHeight="1">
      <c r="A840" s="452" t="s">
        <v>345</v>
      </c>
      <c r="B840" s="165"/>
      <c r="C840" s="165"/>
      <c r="D840" s="4">
        <v>641</v>
      </c>
      <c r="E840" s="4">
        <v>759</v>
      </c>
      <c r="F840" s="4">
        <v>733</v>
      </c>
      <c r="G840" s="5"/>
      <c r="H840" s="165"/>
      <c r="I840" s="165"/>
      <c r="K840" s="492">
        <f>(F840-E840)</f>
        <v>-26</v>
      </c>
      <c r="L840" s="349">
        <f>(F840-E840)/E840</f>
        <v>-0.034255599472990776</v>
      </c>
    </row>
    <row r="841" spans="1:12" ht="12.75" customHeight="1">
      <c r="A841" s="8" t="s">
        <v>5</v>
      </c>
      <c r="B841" s="454"/>
      <c r="C841" s="454"/>
      <c r="D841" s="44">
        <f>SUM(D837,D840)</f>
        <v>658</v>
      </c>
      <c r="E841" s="44">
        <f>SUM(E837,E840)</f>
        <v>788</v>
      </c>
      <c r="F841" s="44">
        <f>SUM(F837,F840)</f>
        <v>756</v>
      </c>
      <c r="G841" s="205"/>
      <c r="H841" s="165"/>
      <c r="I841" s="165"/>
      <c r="J841" s="121"/>
      <c r="K841" s="350">
        <f>(F841-E841)</f>
        <v>-32</v>
      </c>
      <c r="L841" s="351">
        <f>(F841-E841)/E841</f>
        <v>-0.04060913705583756</v>
      </c>
    </row>
    <row r="842" spans="1:12" ht="12.75" customHeight="1">
      <c r="A842" s="168"/>
      <c r="B842" s="169"/>
      <c r="C842" s="87"/>
      <c r="D842" s="87"/>
      <c r="E842" s="170"/>
      <c r="F842" s="169"/>
      <c r="G842" s="169"/>
      <c r="H842" s="169"/>
      <c r="I842" s="87"/>
      <c r="J842" s="87"/>
      <c r="L842" s="170"/>
    </row>
    <row r="843" spans="1:12" ht="12.75" customHeight="1">
      <c r="A843" s="168"/>
      <c r="B843" s="169"/>
      <c r="C843" s="87"/>
      <c r="D843" s="87"/>
      <c r="E843" s="170"/>
      <c r="F843" s="169"/>
      <c r="G843" s="169"/>
      <c r="H843" s="169"/>
      <c r="I843" s="87"/>
      <c r="J843" s="87"/>
      <c r="L843" s="170"/>
    </row>
    <row r="844" spans="1:12" ht="12.75" customHeight="1">
      <c r="A844" s="463"/>
      <c r="B844" s="463"/>
      <c r="C844" s="463"/>
      <c r="D844" s="463"/>
      <c r="E844" s="463"/>
      <c r="F844" s="464"/>
      <c r="G844" s="26"/>
      <c r="H844" s="186"/>
      <c r="I844" s="186"/>
      <c r="J844" s="26"/>
      <c r="K844" s="186"/>
      <c r="L844" s="186"/>
    </row>
    <row r="845" spans="1:12" ht="12.75" customHeight="1">
      <c r="A845" s="465" t="s">
        <v>349</v>
      </c>
      <c r="B845" s="152"/>
      <c r="C845" s="152"/>
      <c r="D845" s="152"/>
      <c r="E845" s="152"/>
      <c r="F845" s="375"/>
      <c r="H845" s="139">
        <v>2004</v>
      </c>
      <c r="I845" s="139">
        <v>2004</v>
      </c>
      <c r="K845" s="139">
        <v>2007</v>
      </c>
      <c r="L845" s="139">
        <v>2007</v>
      </c>
    </row>
    <row r="846" spans="1:12" ht="12.75" customHeight="1">
      <c r="A846" s="466"/>
      <c r="B846" s="136">
        <v>2004</v>
      </c>
      <c r="C846" s="136">
        <v>2005</v>
      </c>
      <c r="D846" s="361">
        <v>2006</v>
      </c>
      <c r="E846" s="361">
        <v>2007</v>
      </c>
      <c r="F846" s="361">
        <v>2008</v>
      </c>
      <c r="G846" s="197"/>
      <c r="H846" s="136" t="s">
        <v>354</v>
      </c>
      <c r="I846" s="136" t="s">
        <v>354</v>
      </c>
      <c r="K846" s="136" t="s">
        <v>354</v>
      </c>
      <c r="L846" s="136" t="s">
        <v>354</v>
      </c>
    </row>
    <row r="847" spans="1:12" ht="12.75" customHeight="1">
      <c r="A847" s="223" t="s">
        <v>350</v>
      </c>
      <c r="B847" s="165"/>
      <c r="C847" s="165"/>
      <c r="D847" s="4">
        <v>180</v>
      </c>
      <c r="E847" s="4">
        <v>278</v>
      </c>
      <c r="F847" s="4">
        <v>315</v>
      </c>
      <c r="G847" s="5"/>
      <c r="H847" s="165"/>
      <c r="I847" s="165"/>
      <c r="K847" s="128">
        <f>(F847-E847)</f>
        <v>37</v>
      </c>
      <c r="L847" s="57">
        <f>(F847-E847)/E847</f>
        <v>0.13309352517985612</v>
      </c>
    </row>
    <row r="848" spans="1:12" ht="12.75" customHeight="1">
      <c r="A848" s="452" t="s">
        <v>343</v>
      </c>
      <c r="B848" s="165"/>
      <c r="C848" s="165"/>
      <c r="D848" s="4">
        <v>9</v>
      </c>
      <c r="E848" s="4">
        <v>16</v>
      </c>
      <c r="F848" s="4">
        <v>15</v>
      </c>
      <c r="G848" s="5"/>
      <c r="H848" s="165"/>
      <c r="I848" s="165"/>
      <c r="K848" s="348">
        <f>(F848-E848)</f>
        <v>-1</v>
      </c>
      <c r="L848" s="349">
        <f>(F848-E848)/E848</f>
        <v>-0.0625</v>
      </c>
    </row>
    <row r="849" spans="1:12" ht="12.75" customHeight="1">
      <c r="A849" s="224" t="s">
        <v>344</v>
      </c>
      <c r="B849" s="165"/>
      <c r="C849" s="165"/>
      <c r="D849" s="467">
        <v>1.31</v>
      </c>
      <c r="E849" s="467">
        <v>1.44</v>
      </c>
      <c r="F849" s="467">
        <v>1.33</v>
      </c>
      <c r="G849" s="5"/>
      <c r="H849" s="165"/>
      <c r="I849" s="165"/>
      <c r="K849" s="128">
        <f>(F849-E849)</f>
        <v>-0.10999999999999988</v>
      </c>
      <c r="L849" s="467">
        <v>0</v>
      </c>
    </row>
    <row r="850" spans="1:12" ht="12.75" customHeight="1">
      <c r="A850" s="452" t="s">
        <v>345</v>
      </c>
      <c r="B850" s="165"/>
      <c r="C850" s="165"/>
      <c r="D850" s="4">
        <v>868</v>
      </c>
      <c r="E850" s="4">
        <v>994</v>
      </c>
      <c r="F850" s="4">
        <v>1190</v>
      </c>
      <c r="G850" s="5"/>
      <c r="H850" s="165"/>
      <c r="I850" s="165"/>
      <c r="K850" s="4">
        <f>(F850-E850)</f>
        <v>196</v>
      </c>
      <c r="L850" s="57">
        <f>(F850-E850)/E850</f>
        <v>0.19718309859154928</v>
      </c>
    </row>
    <row r="851" spans="1:12" s="87" customFormat="1" ht="12.75" customHeight="1">
      <c r="A851" s="8" t="s">
        <v>5</v>
      </c>
      <c r="B851" s="165"/>
      <c r="C851" s="165"/>
      <c r="D851" s="44">
        <f>SUM(D847,D850)</f>
        <v>1048</v>
      </c>
      <c r="E851" s="44">
        <f>SUM(E847,E850)</f>
        <v>1272</v>
      </c>
      <c r="F851" s="44">
        <f>SUM(F847,F850)</f>
        <v>1505</v>
      </c>
      <c r="G851" s="205"/>
      <c r="H851" s="165"/>
      <c r="I851" s="165"/>
      <c r="J851" s="121"/>
      <c r="K851" s="209">
        <f>(F851-E851)</f>
        <v>233</v>
      </c>
      <c r="L851" s="206">
        <f>(F851-E851)/E851</f>
        <v>0.1831761006289308</v>
      </c>
    </row>
    <row r="852" spans="1:12" ht="12.75" customHeight="1">
      <c r="A852" s="251"/>
      <c r="B852" s="469"/>
      <c r="C852" s="469"/>
      <c r="D852" s="469"/>
      <c r="E852" s="251"/>
      <c r="F852" s="469"/>
      <c r="G852" s="460"/>
      <c r="H852" s="460"/>
      <c r="I852" s="161"/>
      <c r="J852" s="161"/>
      <c r="K852" s="26"/>
      <c r="L852" s="461"/>
    </row>
    <row r="853" spans="1:12" ht="12.75" customHeight="1">
      <c r="A853" s="168"/>
      <c r="B853" s="169"/>
      <c r="C853" s="87"/>
      <c r="D853" s="87"/>
      <c r="E853" s="170"/>
      <c r="F853" s="169"/>
      <c r="G853" s="169"/>
      <c r="H853" s="169"/>
      <c r="I853" s="87"/>
      <c r="J853" s="87"/>
      <c r="L853" s="170"/>
    </row>
    <row r="854" spans="1:12" ht="12.75" customHeight="1">
      <c r="A854" s="168">
        <v>38979</v>
      </c>
      <c r="B854" s="169"/>
      <c r="D854" s="87"/>
      <c r="E854" s="170">
        <v>13</v>
      </c>
      <c r="F854" s="169"/>
      <c r="G854" s="169"/>
      <c r="H854" s="169"/>
      <c r="K854" s="87"/>
      <c r="L854" s="170" t="s">
        <v>175</v>
      </c>
    </row>
    <row r="855" ht="12.75" customHeight="1">
      <c r="F855"/>
    </row>
    <row r="856" spans="1:12" ht="15">
      <c r="A856" s="568" t="s">
        <v>369</v>
      </c>
      <c r="B856" s="568"/>
      <c r="C856" s="568"/>
      <c r="D856" s="568"/>
      <c r="E856" s="568"/>
      <c r="F856" s="568"/>
      <c r="G856" s="568"/>
      <c r="H856" s="568"/>
      <c r="I856" s="568"/>
      <c r="J856" s="568"/>
      <c r="K856" s="568"/>
      <c r="L856" s="568"/>
    </row>
    <row r="857" spans="1:9" ht="15">
      <c r="A857" s="112"/>
      <c r="B857" s="83"/>
      <c r="C857" s="83"/>
      <c r="D857" s="83"/>
      <c r="E857" s="83"/>
      <c r="F857" s="384"/>
      <c r="G857" s="84"/>
      <c r="H857" s="84"/>
      <c r="I857" s="85"/>
    </row>
    <row r="858" spans="1:12" ht="15">
      <c r="A858" s="146"/>
      <c r="B858" s="147"/>
      <c r="C858" s="147"/>
      <c r="D858" s="147"/>
      <c r="E858" s="147"/>
      <c r="F858" s="373"/>
      <c r="G858" s="33"/>
      <c r="H858" s="137" t="s">
        <v>169</v>
      </c>
      <c r="I858" s="137" t="s">
        <v>0</v>
      </c>
      <c r="K858" s="137" t="s">
        <v>169</v>
      </c>
      <c r="L858" s="137" t="s">
        <v>0</v>
      </c>
    </row>
    <row r="859" spans="1:12" ht="12.75">
      <c r="A859" s="148" t="s">
        <v>212</v>
      </c>
      <c r="B859" s="149"/>
      <c r="C859" s="150"/>
      <c r="D859" s="149"/>
      <c r="E859" s="149"/>
      <c r="F859" s="374"/>
      <c r="G859" s="27"/>
      <c r="H859" s="138" t="s">
        <v>2</v>
      </c>
      <c r="I859" s="138" t="s">
        <v>2</v>
      </c>
      <c r="K859" s="138" t="s">
        <v>2</v>
      </c>
      <c r="L859" s="138" t="s">
        <v>2</v>
      </c>
    </row>
    <row r="860" spans="1:12" ht="12.75">
      <c r="A860" s="153"/>
      <c r="B860" s="152"/>
      <c r="C860" s="152"/>
      <c r="D860" s="152"/>
      <c r="E860" s="152"/>
      <c r="F860" s="375"/>
      <c r="H860" s="139">
        <v>2004</v>
      </c>
      <c r="I860" s="139">
        <v>2004</v>
      </c>
      <c r="K860" s="139">
        <v>2007</v>
      </c>
      <c r="L860" s="139">
        <v>2007</v>
      </c>
    </row>
    <row r="861" spans="1:12" ht="12.75">
      <c r="A861" s="157"/>
      <c r="B861" s="136">
        <v>2004</v>
      </c>
      <c r="C861" s="136">
        <v>2005</v>
      </c>
      <c r="D861" s="361">
        <v>2006</v>
      </c>
      <c r="E861" s="361">
        <v>2007</v>
      </c>
      <c r="F861" s="361">
        <v>2008</v>
      </c>
      <c r="G861" s="197"/>
      <c r="H861" s="136" t="s">
        <v>354</v>
      </c>
      <c r="I861" s="136" t="s">
        <v>354</v>
      </c>
      <c r="K861" s="136" t="s">
        <v>354</v>
      </c>
      <c r="L861" s="136" t="s">
        <v>354</v>
      </c>
    </row>
    <row r="862" spans="1:12" ht="12.75">
      <c r="A862" s="34" t="s">
        <v>45</v>
      </c>
      <c r="B862" s="10">
        <v>233</v>
      </c>
      <c r="C862" s="13">
        <v>258</v>
      </c>
      <c r="D862" s="41">
        <v>105</v>
      </c>
      <c r="E862" s="41">
        <v>169</v>
      </c>
      <c r="F862" s="41">
        <v>183</v>
      </c>
      <c r="G862" s="5"/>
      <c r="H862" s="59">
        <f aca="true" t="shared" si="109" ref="H862:H909">(F862-B862)</f>
        <v>-50</v>
      </c>
      <c r="I862" s="358">
        <f aca="true" t="shared" si="110" ref="I862:I909">(F862-B862)/B862</f>
        <v>-0.2145922746781116</v>
      </c>
      <c r="K862" s="128">
        <f aca="true" t="shared" si="111" ref="K862:K909">(F862-E862)</f>
        <v>14</v>
      </c>
      <c r="L862" s="57">
        <f>(F862-E862)/E862</f>
        <v>0.08284023668639054</v>
      </c>
    </row>
    <row r="863" spans="1:12" ht="12.75">
      <c r="A863" s="66" t="s">
        <v>245</v>
      </c>
      <c r="B863" s="10">
        <v>77</v>
      </c>
      <c r="C863" s="13">
        <v>57</v>
      </c>
      <c r="D863" s="41">
        <v>33</v>
      </c>
      <c r="E863" s="41">
        <v>37</v>
      </c>
      <c r="F863" s="41">
        <v>43</v>
      </c>
      <c r="G863" s="5"/>
      <c r="H863" s="59">
        <f t="shared" si="109"/>
        <v>-34</v>
      </c>
      <c r="I863" s="358">
        <f t="shared" si="110"/>
        <v>-0.44155844155844154</v>
      </c>
      <c r="K863" s="128">
        <f t="shared" si="111"/>
        <v>6</v>
      </c>
      <c r="L863" s="57">
        <f>(F863-E863)/E863</f>
        <v>0.16216216216216217</v>
      </c>
    </row>
    <row r="864" spans="1:12" ht="12.75">
      <c r="A864" s="35" t="s">
        <v>46</v>
      </c>
      <c r="B864" s="10">
        <v>1</v>
      </c>
      <c r="C864" s="13">
        <v>0</v>
      </c>
      <c r="D864" s="41">
        <v>0</v>
      </c>
      <c r="E864" s="41">
        <v>0</v>
      </c>
      <c r="F864" s="41">
        <v>0</v>
      </c>
      <c r="G864" s="126"/>
      <c r="H864" s="59">
        <f t="shared" si="109"/>
        <v>-1</v>
      </c>
      <c r="I864" s="358">
        <f t="shared" si="110"/>
        <v>-1</v>
      </c>
      <c r="K864" s="128">
        <f t="shared" si="111"/>
        <v>0</v>
      </c>
      <c r="L864" s="57">
        <v>0</v>
      </c>
    </row>
    <row r="865" spans="1:12" ht="12.75">
      <c r="A865" s="319" t="s">
        <v>210</v>
      </c>
      <c r="B865" s="10">
        <v>16</v>
      </c>
      <c r="C865" s="13">
        <v>7</v>
      </c>
      <c r="D865" s="41">
        <v>5</v>
      </c>
      <c r="E865" s="41">
        <v>8</v>
      </c>
      <c r="F865" s="41">
        <v>12</v>
      </c>
      <c r="G865" s="5"/>
      <c r="H865" s="59">
        <f t="shared" si="109"/>
        <v>-4</v>
      </c>
      <c r="I865" s="358">
        <f t="shared" si="110"/>
        <v>-0.25</v>
      </c>
      <c r="K865" s="128">
        <f t="shared" si="111"/>
        <v>4</v>
      </c>
      <c r="L865" s="57">
        <f>(F865-E865)/E865</f>
        <v>0.5</v>
      </c>
    </row>
    <row r="866" spans="1:12" ht="12.75">
      <c r="A866" s="35" t="s">
        <v>47</v>
      </c>
      <c r="B866" s="10">
        <v>527</v>
      </c>
      <c r="C866" s="13">
        <v>543</v>
      </c>
      <c r="D866" s="41">
        <v>322</v>
      </c>
      <c r="E866" s="41">
        <v>488</v>
      </c>
      <c r="F866" s="41">
        <v>555</v>
      </c>
      <c r="G866" s="5"/>
      <c r="H866" s="58">
        <f t="shared" si="109"/>
        <v>28</v>
      </c>
      <c r="I866" s="201">
        <f t="shared" si="110"/>
        <v>0.05313092979127135</v>
      </c>
      <c r="K866" s="128">
        <f t="shared" si="111"/>
        <v>67</v>
      </c>
      <c r="L866" s="57">
        <f>(F866-E866)/E866</f>
        <v>0.13729508196721313</v>
      </c>
    </row>
    <row r="867" spans="1:12" ht="12.75">
      <c r="A867" s="35" t="s">
        <v>48</v>
      </c>
      <c r="B867" s="10">
        <v>0</v>
      </c>
      <c r="C867" s="13">
        <v>0</v>
      </c>
      <c r="D867" s="41">
        <v>0</v>
      </c>
      <c r="E867" s="41">
        <v>0</v>
      </c>
      <c r="F867" s="41">
        <v>0</v>
      </c>
      <c r="G867" s="5"/>
      <c r="H867" s="58">
        <f t="shared" si="109"/>
        <v>0</v>
      </c>
      <c r="I867" s="201">
        <v>0</v>
      </c>
      <c r="K867" s="128">
        <f t="shared" si="111"/>
        <v>0</v>
      </c>
      <c r="L867" s="57">
        <v>0</v>
      </c>
    </row>
    <row r="868" spans="1:12" ht="12.75">
      <c r="A868" s="415" t="s">
        <v>316</v>
      </c>
      <c r="B868" s="10">
        <v>335</v>
      </c>
      <c r="C868" s="13">
        <v>322</v>
      </c>
      <c r="D868" s="41">
        <v>179</v>
      </c>
      <c r="E868" s="41">
        <v>157</v>
      </c>
      <c r="F868" s="41">
        <v>138</v>
      </c>
      <c r="G868" s="5"/>
      <c r="H868" s="59">
        <f t="shared" si="109"/>
        <v>-197</v>
      </c>
      <c r="I868" s="358">
        <f t="shared" si="110"/>
        <v>-0.5880597014925373</v>
      </c>
      <c r="K868" s="348">
        <f t="shared" si="111"/>
        <v>-19</v>
      </c>
      <c r="L868" s="349">
        <f>(F868-E868)/E868</f>
        <v>-0.12101910828025478</v>
      </c>
    </row>
    <row r="869" spans="1:12" ht="12.75">
      <c r="A869" s="35" t="s">
        <v>49</v>
      </c>
      <c r="B869" s="10">
        <v>5</v>
      </c>
      <c r="C869" s="13">
        <v>0</v>
      </c>
      <c r="D869" s="41">
        <v>1</v>
      </c>
      <c r="E869" s="41">
        <v>0</v>
      </c>
      <c r="F869" s="41">
        <v>0</v>
      </c>
      <c r="G869" s="5"/>
      <c r="H869" s="59">
        <f t="shared" si="109"/>
        <v>-5</v>
      </c>
      <c r="I869" s="358">
        <f t="shared" si="110"/>
        <v>-1</v>
      </c>
      <c r="K869" s="128">
        <f t="shared" si="111"/>
        <v>0</v>
      </c>
      <c r="L869" s="57">
        <v>0</v>
      </c>
    </row>
    <row r="870" spans="1:12" ht="12.75">
      <c r="A870" s="35" t="s">
        <v>51</v>
      </c>
      <c r="B870" s="10">
        <v>1</v>
      </c>
      <c r="C870" s="13">
        <v>0</v>
      </c>
      <c r="D870" s="41">
        <v>0</v>
      </c>
      <c r="E870" s="41">
        <v>0</v>
      </c>
      <c r="F870" s="41">
        <v>0</v>
      </c>
      <c r="G870" s="5"/>
      <c r="H870" s="59">
        <f t="shared" si="109"/>
        <v>-1</v>
      </c>
      <c r="I870" s="358">
        <f t="shared" si="110"/>
        <v>-1</v>
      </c>
      <c r="K870" s="128">
        <f t="shared" si="111"/>
        <v>0</v>
      </c>
      <c r="L870" s="57">
        <v>0</v>
      </c>
    </row>
    <row r="871" spans="1:12" ht="12.75">
      <c r="A871" s="113" t="s">
        <v>244</v>
      </c>
      <c r="B871" s="10">
        <v>64</v>
      </c>
      <c r="C871" s="13">
        <v>72</v>
      </c>
      <c r="D871" s="41">
        <v>52</v>
      </c>
      <c r="E871" s="41">
        <v>46</v>
      </c>
      <c r="F871" s="41">
        <v>58</v>
      </c>
      <c r="G871" s="5"/>
      <c r="H871" s="59">
        <f t="shared" si="109"/>
        <v>-6</v>
      </c>
      <c r="I871" s="358">
        <f t="shared" si="110"/>
        <v>-0.09375</v>
      </c>
      <c r="K871" s="128">
        <f t="shared" si="111"/>
        <v>12</v>
      </c>
      <c r="L871" s="57">
        <f aca="true" t="shared" si="112" ref="L871:L877">(F871-E871)/E871</f>
        <v>0.2608695652173913</v>
      </c>
    </row>
    <row r="872" spans="1:12" ht="12.75">
      <c r="A872" s="113" t="s">
        <v>206</v>
      </c>
      <c r="B872" s="10">
        <v>26</v>
      </c>
      <c r="C872" s="13">
        <v>17</v>
      </c>
      <c r="D872" s="41">
        <v>7</v>
      </c>
      <c r="E872" s="41">
        <v>17</v>
      </c>
      <c r="F872" s="41">
        <v>18</v>
      </c>
      <c r="G872" s="5"/>
      <c r="H872" s="59">
        <f t="shared" si="109"/>
        <v>-8</v>
      </c>
      <c r="I872" s="358">
        <f t="shared" si="110"/>
        <v>-0.3076923076923077</v>
      </c>
      <c r="K872" s="128">
        <f t="shared" si="111"/>
        <v>1</v>
      </c>
      <c r="L872" s="57">
        <f t="shared" si="112"/>
        <v>0.058823529411764705</v>
      </c>
    </row>
    <row r="873" spans="1:12" ht="12.75">
      <c r="A873" s="217" t="s">
        <v>202</v>
      </c>
      <c r="B873" s="10">
        <v>18</v>
      </c>
      <c r="C873" s="13">
        <v>28</v>
      </c>
      <c r="D873" s="41">
        <v>10</v>
      </c>
      <c r="E873" s="41">
        <v>27</v>
      </c>
      <c r="F873" s="41">
        <v>25</v>
      </c>
      <c r="G873" s="5"/>
      <c r="H873" s="58">
        <f t="shared" si="109"/>
        <v>7</v>
      </c>
      <c r="I873" s="201">
        <f t="shared" si="110"/>
        <v>0.3888888888888889</v>
      </c>
      <c r="K873" s="348">
        <f t="shared" si="111"/>
        <v>-2</v>
      </c>
      <c r="L873" s="349">
        <f t="shared" si="112"/>
        <v>-0.07407407407407407</v>
      </c>
    </row>
    <row r="874" spans="1:12" ht="13.5">
      <c r="A874" s="407" t="s">
        <v>250</v>
      </c>
      <c r="B874" s="10">
        <v>40</v>
      </c>
      <c r="C874" s="13">
        <v>44</v>
      </c>
      <c r="D874" s="41">
        <v>18</v>
      </c>
      <c r="E874" s="41">
        <v>32</v>
      </c>
      <c r="F874" s="41">
        <v>46</v>
      </c>
      <c r="G874" s="5"/>
      <c r="H874" s="58">
        <f t="shared" si="109"/>
        <v>6</v>
      </c>
      <c r="I874" s="201">
        <f t="shared" si="110"/>
        <v>0.15</v>
      </c>
      <c r="K874" s="128">
        <f t="shared" si="111"/>
        <v>14</v>
      </c>
      <c r="L874" s="57">
        <f t="shared" si="112"/>
        <v>0.4375</v>
      </c>
    </row>
    <row r="875" spans="1:12" ht="12.75">
      <c r="A875" s="65" t="s">
        <v>50</v>
      </c>
      <c r="B875" s="10">
        <v>272</v>
      </c>
      <c r="C875" s="13">
        <v>178</v>
      </c>
      <c r="D875" s="41">
        <v>84</v>
      </c>
      <c r="E875" s="41">
        <v>100</v>
      </c>
      <c r="F875" s="41">
        <v>102</v>
      </c>
      <c r="G875" s="5"/>
      <c r="H875" s="59">
        <f t="shared" si="109"/>
        <v>-170</v>
      </c>
      <c r="I875" s="358">
        <f t="shared" si="110"/>
        <v>-0.625</v>
      </c>
      <c r="K875" s="128">
        <f t="shared" si="111"/>
        <v>2</v>
      </c>
      <c r="L875" s="57">
        <f t="shared" si="112"/>
        <v>0.02</v>
      </c>
    </row>
    <row r="876" spans="1:12" ht="12.75">
      <c r="A876" s="65" t="s">
        <v>178</v>
      </c>
      <c r="B876" s="10">
        <v>124</v>
      </c>
      <c r="C876" s="13">
        <v>114</v>
      </c>
      <c r="D876" s="41">
        <v>66</v>
      </c>
      <c r="E876" s="41">
        <v>46</v>
      </c>
      <c r="F876" s="41">
        <v>49</v>
      </c>
      <c r="G876" s="5"/>
      <c r="H876" s="59">
        <f t="shared" si="109"/>
        <v>-75</v>
      </c>
      <c r="I876" s="358">
        <f t="shared" si="110"/>
        <v>-0.6048387096774194</v>
      </c>
      <c r="K876" s="128">
        <f t="shared" si="111"/>
        <v>3</v>
      </c>
      <c r="L876" s="57">
        <f t="shared" si="112"/>
        <v>0.06521739130434782</v>
      </c>
    </row>
    <row r="877" spans="1:12" ht="12.75">
      <c r="A877" s="217" t="s">
        <v>243</v>
      </c>
      <c r="B877" s="10">
        <v>17</v>
      </c>
      <c r="C877" s="13">
        <v>17</v>
      </c>
      <c r="D877" s="41">
        <v>6</v>
      </c>
      <c r="E877" s="41">
        <v>10</v>
      </c>
      <c r="F877" s="41">
        <v>14</v>
      </c>
      <c r="G877" s="5"/>
      <c r="H877" s="59">
        <f t="shared" si="109"/>
        <v>-3</v>
      </c>
      <c r="I877" s="358">
        <f t="shared" si="110"/>
        <v>-0.17647058823529413</v>
      </c>
      <c r="K877" s="128">
        <f t="shared" si="111"/>
        <v>4</v>
      </c>
      <c r="L877" s="57">
        <f t="shared" si="112"/>
        <v>0.4</v>
      </c>
    </row>
    <row r="878" spans="1:12" ht="12.75">
      <c r="A878" s="320" t="s">
        <v>241</v>
      </c>
      <c r="B878" s="10">
        <v>3</v>
      </c>
      <c r="C878" s="13">
        <v>3</v>
      </c>
      <c r="D878" s="41">
        <v>0</v>
      </c>
      <c r="E878" s="41">
        <v>0</v>
      </c>
      <c r="F878" s="41">
        <v>0</v>
      </c>
      <c r="G878" s="5"/>
      <c r="H878" s="59">
        <f t="shared" si="109"/>
        <v>-3</v>
      </c>
      <c r="I878" s="358">
        <f t="shared" si="110"/>
        <v>-1</v>
      </c>
      <c r="K878" s="128">
        <f t="shared" si="111"/>
        <v>0</v>
      </c>
      <c r="L878" s="57">
        <v>0</v>
      </c>
    </row>
    <row r="879" spans="1:12" ht="12.75">
      <c r="A879" s="35" t="s">
        <v>52</v>
      </c>
      <c r="B879" s="10">
        <v>312</v>
      </c>
      <c r="C879" s="13">
        <v>293</v>
      </c>
      <c r="D879" s="41">
        <v>186</v>
      </c>
      <c r="E879" s="41">
        <v>206</v>
      </c>
      <c r="F879" s="41">
        <v>205</v>
      </c>
      <c r="G879" s="5"/>
      <c r="H879" s="59">
        <f t="shared" si="109"/>
        <v>-107</v>
      </c>
      <c r="I879" s="358">
        <f t="shared" si="110"/>
        <v>-0.34294871794871795</v>
      </c>
      <c r="K879" s="348">
        <f t="shared" si="111"/>
        <v>-1</v>
      </c>
      <c r="L879" s="349">
        <f>(F879-E879)/E879</f>
        <v>-0.0048543689320388345</v>
      </c>
    </row>
    <row r="880" spans="1:12" ht="12.75">
      <c r="A880" s="35" t="s">
        <v>53</v>
      </c>
      <c r="B880" s="10">
        <v>100</v>
      </c>
      <c r="C880" s="13">
        <v>103</v>
      </c>
      <c r="D880" s="41">
        <v>52</v>
      </c>
      <c r="E880" s="41">
        <v>79</v>
      </c>
      <c r="F880" s="41">
        <v>70</v>
      </c>
      <c r="G880" s="5"/>
      <c r="H880" s="59">
        <f>(F880-B880)</f>
        <v>-30</v>
      </c>
      <c r="I880" s="358">
        <f>(F880-B880)/B880</f>
        <v>-0.3</v>
      </c>
      <c r="K880" s="348">
        <f>(F880-E880)</f>
        <v>-9</v>
      </c>
      <c r="L880" s="349">
        <f>(F880-E880)/E880</f>
        <v>-0.11392405063291139</v>
      </c>
    </row>
    <row r="881" spans="1:12" ht="12.75">
      <c r="A881" s="35" t="s">
        <v>385</v>
      </c>
      <c r="B881" s="166"/>
      <c r="C881" s="166"/>
      <c r="D881" s="166"/>
      <c r="E881" s="166"/>
      <c r="F881" s="41">
        <v>1</v>
      </c>
      <c r="G881" s="5"/>
      <c r="H881" s="58" t="s">
        <v>255</v>
      </c>
      <c r="I881" s="58" t="s">
        <v>255</v>
      </c>
      <c r="K881" s="58" t="s">
        <v>255</v>
      </c>
      <c r="L881" s="58" t="s">
        <v>255</v>
      </c>
    </row>
    <row r="882" spans="1:12" ht="12.75">
      <c r="A882" s="35" t="s">
        <v>56</v>
      </c>
      <c r="B882" s="10">
        <v>8</v>
      </c>
      <c r="C882" s="13">
        <v>2</v>
      </c>
      <c r="D882" s="41">
        <v>2</v>
      </c>
      <c r="E882" s="41">
        <v>0</v>
      </c>
      <c r="F882" s="41">
        <v>0</v>
      </c>
      <c r="G882" s="5"/>
      <c r="H882" s="59">
        <f t="shared" si="109"/>
        <v>-8</v>
      </c>
      <c r="I882" s="358">
        <f t="shared" si="110"/>
        <v>-1</v>
      </c>
      <c r="K882" s="128">
        <f t="shared" si="111"/>
        <v>0</v>
      </c>
      <c r="L882" s="57">
        <v>0</v>
      </c>
    </row>
    <row r="883" spans="1:12" ht="12.75">
      <c r="A883" s="65" t="s">
        <v>57</v>
      </c>
      <c r="B883" s="10">
        <v>19</v>
      </c>
      <c r="C883" s="13">
        <v>5</v>
      </c>
      <c r="D883" s="41">
        <v>0</v>
      </c>
      <c r="E883" s="41">
        <v>0</v>
      </c>
      <c r="F883" s="41">
        <v>0</v>
      </c>
      <c r="G883" s="5"/>
      <c r="H883" s="59">
        <f t="shared" si="109"/>
        <v>-19</v>
      </c>
      <c r="I883" s="358">
        <f t="shared" si="110"/>
        <v>-1</v>
      </c>
      <c r="K883" s="128">
        <f t="shared" si="111"/>
        <v>0</v>
      </c>
      <c r="L883" s="57">
        <v>0</v>
      </c>
    </row>
    <row r="884" spans="1:12" ht="12.75">
      <c r="A884" s="65" t="s">
        <v>55</v>
      </c>
      <c r="B884" s="10">
        <v>46</v>
      </c>
      <c r="C884" s="13">
        <v>50</v>
      </c>
      <c r="D884" s="41">
        <v>41</v>
      </c>
      <c r="E884" s="41">
        <v>56</v>
      </c>
      <c r="F884" s="41">
        <v>55</v>
      </c>
      <c r="G884" s="5"/>
      <c r="H884" s="58">
        <f t="shared" si="109"/>
        <v>9</v>
      </c>
      <c r="I884" s="201">
        <f t="shared" si="110"/>
        <v>0.1956521739130435</v>
      </c>
      <c r="K884" s="348">
        <f t="shared" si="111"/>
        <v>-1</v>
      </c>
      <c r="L884" s="349">
        <f aca="true" t="shared" si="113" ref="L884:L889">(F884-E884)/E884</f>
        <v>-0.017857142857142856</v>
      </c>
    </row>
    <row r="885" spans="1:12" ht="12.75">
      <c r="A885" s="35" t="s">
        <v>54</v>
      </c>
      <c r="B885" s="10">
        <v>28</v>
      </c>
      <c r="C885" s="13">
        <v>27</v>
      </c>
      <c r="D885" s="41">
        <v>9</v>
      </c>
      <c r="E885" s="41">
        <v>15</v>
      </c>
      <c r="F885" s="41">
        <v>20</v>
      </c>
      <c r="G885" s="5"/>
      <c r="H885" s="59">
        <f t="shared" si="109"/>
        <v>-8</v>
      </c>
      <c r="I885" s="358">
        <f t="shared" si="110"/>
        <v>-0.2857142857142857</v>
      </c>
      <c r="K885" s="128">
        <f t="shared" si="111"/>
        <v>5</v>
      </c>
      <c r="L885" s="57">
        <f t="shared" si="113"/>
        <v>0.3333333333333333</v>
      </c>
    </row>
    <row r="886" spans="1:12" ht="12.75">
      <c r="A886" s="35" t="s">
        <v>197</v>
      </c>
      <c r="B886" s="10">
        <v>6</v>
      </c>
      <c r="C886" s="13">
        <v>1</v>
      </c>
      <c r="D886" s="41">
        <v>1</v>
      </c>
      <c r="E886" s="41">
        <v>0</v>
      </c>
      <c r="F886" s="41">
        <v>0</v>
      </c>
      <c r="G886" s="5"/>
      <c r="H886" s="59">
        <f t="shared" si="109"/>
        <v>-6</v>
      </c>
      <c r="I886" s="358">
        <f t="shared" si="110"/>
        <v>-1</v>
      </c>
      <c r="K886" s="128">
        <f t="shared" si="111"/>
        <v>0</v>
      </c>
      <c r="L886" s="57">
        <v>0</v>
      </c>
    </row>
    <row r="887" spans="1:12" ht="12.75">
      <c r="A887" s="319" t="s">
        <v>58</v>
      </c>
      <c r="B887" s="10">
        <v>29</v>
      </c>
      <c r="C887" s="13">
        <v>27</v>
      </c>
      <c r="D887" s="41">
        <v>11</v>
      </c>
      <c r="E887" s="41">
        <v>16</v>
      </c>
      <c r="F887" s="41">
        <v>10</v>
      </c>
      <c r="G887" s="5"/>
      <c r="H887" s="59">
        <f t="shared" si="109"/>
        <v>-19</v>
      </c>
      <c r="I887" s="358">
        <f t="shared" si="110"/>
        <v>-0.6551724137931034</v>
      </c>
      <c r="K887" s="348">
        <f t="shared" si="111"/>
        <v>-6</v>
      </c>
      <c r="L887" s="349">
        <f t="shared" si="113"/>
        <v>-0.375</v>
      </c>
    </row>
    <row r="888" spans="1:12" ht="12.75">
      <c r="A888" s="65" t="s">
        <v>59</v>
      </c>
      <c r="B888" s="10">
        <v>3</v>
      </c>
      <c r="C888" s="13">
        <v>14</v>
      </c>
      <c r="D888" s="41">
        <v>14</v>
      </c>
      <c r="E888" s="41">
        <v>23</v>
      </c>
      <c r="F888" s="41">
        <v>13</v>
      </c>
      <c r="G888" s="5"/>
      <c r="H888" s="58">
        <f t="shared" si="109"/>
        <v>10</v>
      </c>
      <c r="I888" s="201">
        <f t="shared" si="110"/>
        <v>3.3333333333333335</v>
      </c>
      <c r="K888" s="348">
        <f t="shared" si="111"/>
        <v>-10</v>
      </c>
      <c r="L888" s="349">
        <f t="shared" si="113"/>
        <v>-0.43478260869565216</v>
      </c>
    </row>
    <row r="889" spans="1:12" ht="15" customHeight="1">
      <c r="A889" s="65" t="s">
        <v>60</v>
      </c>
      <c r="B889" s="10">
        <v>66</v>
      </c>
      <c r="C889" s="13">
        <v>68</v>
      </c>
      <c r="D889" s="41">
        <v>35</v>
      </c>
      <c r="E889" s="41">
        <v>46</v>
      </c>
      <c r="F889" s="41">
        <v>66</v>
      </c>
      <c r="G889" s="5"/>
      <c r="H889" s="58">
        <f t="shared" si="109"/>
        <v>0</v>
      </c>
      <c r="I889" s="201">
        <f t="shared" si="110"/>
        <v>0</v>
      </c>
      <c r="K889" s="128">
        <f t="shared" si="111"/>
        <v>20</v>
      </c>
      <c r="L889" s="57">
        <f t="shared" si="113"/>
        <v>0.43478260869565216</v>
      </c>
    </row>
    <row r="890" spans="1:12" ht="12.75">
      <c r="A890" s="35" t="s">
        <v>61</v>
      </c>
      <c r="B890" s="10">
        <v>4</v>
      </c>
      <c r="C890" s="13">
        <v>2</v>
      </c>
      <c r="D890" s="41">
        <v>0</v>
      </c>
      <c r="E890" s="41">
        <v>0</v>
      </c>
      <c r="F890" s="41">
        <v>0</v>
      </c>
      <c r="G890" s="5"/>
      <c r="H890" s="59">
        <f t="shared" si="109"/>
        <v>-4</v>
      </c>
      <c r="I890" s="358">
        <f t="shared" si="110"/>
        <v>-1</v>
      </c>
      <c r="K890" s="128">
        <f t="shared" si="111"/>
        <v>0</v>
      </c>
      <c r="L890" s="57">
        <v>0</v>
      </c>
    </row>
    <row r="891" spans="1:12" ht="12.75">
      <c r="A891" s="65" t="s">
        <v>62</v>
      </c>
      <c r="B891" s="10">
        <v>29</v>
      </c>
      <c r="C891" s="13">
        <v>57</v>
      </c>
      <c r="D891" s="41">
        <v>30</v>
      </c>
      <c r="E891" s="41">
        <v>43</v>
      </c>
      <c r="F891" s="41">
        <v>69</v>
      </c>
      <c r="G891" s="5"/>
      <c r="H891" s="58">
        <f t="shared" si="109"/>
        <v>40</v>
      </c>
      <c r="I891" s="201">
        <f t="shared" si="110"/>
        <v>1.3793103448275863</v>
      </c>
      <c r="K891" s="128">
        <f t="shared" si="111"/>
        <v>26</v>
      </c>
      <c r="L891" s="57">
        <f aca="true" t="shared" si="114" ref="L891:L898">(F891-E891)/E891</f>
        <v>0.6046511627906976</v>
      </c>
    </row>
    <row r="892" spans="1:12" ht="12.75">
      <c r="A892" s="65" t="s">
        <v>63</v>
      </c>
      <c r="B892" s="10">
        <v>180</v>
      </c>
      <c r="C892" s="13">
        <v>166</v>
      </c>
      <c r="D892" s="41">
        <v>146</v>
      </c>
      <c r="E892" s="41">
        <v>174</v>
      </c>
      <c r="F892" s="41">
        <v>215</v>
      </c>
      <c r="G892" s="5"/>
      <c r="H892" s="58">
        <f>(F892-B892)</f>
        <v>35</v>
      </c>
      <c r="I892" s="201">
        <f>(F892-B892)/B892</f>
        <v>0.19444444444444445</v>
      </c>
      <c r="K892" s="128">
        <f>(F892-E892)</f>
        <v>41</v>
      </c>
      <c r="L892" s="57">
        <f>(F892-E892)/E892</f>
        <v>0.23563218390804597</v>
      </c>
    </row>
    <row r="893" spans="1:12" ht="12.75">
      <c r="A893" s="65" t="s">
        <v>386</v>
      </c>
      <c r="B893" s="166"/>
      <c r="C893" s="166"/>
      <c r="D893" s="166"/>
      <c r="E893" s="166"/>
      <c r="F893" s="41">
        <v>1</v>
      </c>
      <c r="G893" s="5"/>
      <c r="H893" s="58" t="s">
        <v>255</v>
      </c>
      <c r="I893" s="58" t="s">
        <v>255</v>
      </c>
      <c r="K893" s="58" t="s">
        <v>255</v>
      </c>
      <c r="L893" s="58" t="s">
        <v>255</v>
      </c>
    </row>
    <row r="894" spans="1:12" ht="12.75">
      <c r="A894" s="65" t="s">
        <v>204</v>
      </c>
      <c r="B894" s="10">
        <v>29</v>
      </c>
      <c r="C894" s="13">
        <v>35</v>
      </c>
      <c r="D894" s="41">
        <v>25</v>
      </c>
      <c r="E894" s="41">
        <v>16</v>
      </c>
      <c r="F894" s="41">
        <v>12</v>
      </c>
      <c r="G894" s="5"/>
      <c r="H894" s="59">
        <f t="shared" si="109"/>
        <v>-17</v>
      </c>
      <c r="I894" s="358">
        <f t="shared" si="110"/>
        <v>-0.5862068965517241</v>
      </c>
      <c r="K894" s="348">
        <f t="shared" si="111"/>
        <v>-4</v>
      </c>
      <c r="L894" s="349">
        <f t="shared" si="114"/>
        <v>-0.25</v>
      </c>
    </row>
    <row r="895" spans="1:12" ht="12.75">
      <c r="A895" s="65" t="s">
        <v>205</v>
      </c>
      <c r="B895" s="10">
        <v>22</v>
      </c>
      <c r="C895" s="13">
        <v>35</v>
      </c>
      <c r="D895" s="41">
        <v>13</v>
      </c>
      <c r="E895" s="41">
        <v>14</v>
      </c>
      <c r="F895" s="41">
        <v>14</v>
      </c>
      <c r="G895" s="5"/>
      <c r="H895" s="59">
        <f t="shared" si="109"/>
        <v>-8</v>
      </c>
      <c r="I895" s="358">
        <f t="shared" si="110"/>
        <v>-0.36363636363636365</v>
      </c>
      <c r="K895" s="128">
        <f t="shared" si="111"/>
        <v>0</v>
      </c>
      <c r="L895" s="57">
        <f t="shared" si="114"/>
        <v>0</v>
      </c>
    </row>
    <row r="896" spans="1:12" ht="12.75">
      <c r="A896" s="65" t="s">
        <v>203</v>
      </c>
      <c r="B896" s="10">
        <v>11</v>
      </c>
      <c r="C896" s="13">
        <v>7</v>
      </c>
      <c r="D896" s="41">
        <v>2</v>
      </c>
      <c r="E896" s="41">
        <v>0</v>
      </c>
      <c r="F896" s="41">
        <v>0</v>
      </c>
      <c r="G896" s="5"/>
      <c r="H896" s="59">
        <f t="shared" si="109"/>
        <v>-11</v>
      </c>
      <c r="I896" s="358">
        <f t="shared" si="110"/>
        <v>-1</v>
      </c>
      <c r="K896" s="128">
        <f>(F896-E896)</f>
        <v>0</v>
      </c>
      <c r="L896" s="57">
        <v>0</v>
      </c>
    </row>
    <row r="897" spans="1:12" ht="12.75">
      <c r="A897" s="35" t="s">
        <v>65</v>
      </c>
      <c r="B897" s="10">
        <v>51</v>
      </c>
      <c r="C897" s="13">
        <v>46</v>
      </c>
      <c r="D897" s="41">
        <v>35</v>
      </c>
      <c r="E897" s="41">
        <v>33</v>
      </c>
      <c r="F897" s="41">
        <v>49</v>
      </c>
      <c r="G897" s="5"/>
      <c r="H897" s="59">
        <f t="shared" si="109"/>
        <v>-2</v>
      </c>
      <c r="I897" s="358">
        <f t="shared" si="110"/>
        <v>-0.0392156862745098</v>
      </c>
      <c r="K897" s="128">
        <f t="shared" si="111"/>
        <v>16</v>
      </c>
      <c r="L897" s="57">
        <f t="shared" si="114"/>
        <v>0.48484848484848486</v>
      </c>
    </row>
    <row r="898" spans="1:12" ht="12.75">
      <c r="A898" s="35" t="s">
        <v>66</v>
      </c>
      <c r="B898" s="10">
        <v>18</v>
      </c>
      <c r="C898" s="13">
        <v>24</v>
      </c>
      <c r="D898" s="41">
        <v>7</v>
      </c>
      <c r="E898" s="41">
        <v>18</v>
      </c>
      <c r="F898" s="41">
        <v>20</v>
      </c>
      <c r="G898" s="5"/>
      <c r="H898" s="58">
        <f t="shared" si="109"/>
        <v>2</v>
      </c>
      <c r="I898" s="201">
        <f t="shared" si="110"/>
        <v>0.1111111111111111</v>
      </c>
      <c r="K898" s="128">
        <f t="shared" si="111"/>
        <v>2</v>
      </c>
      <c r="L898" s="57">
        <f t="shared" si="114"/>
        <v>0.1111111111111111</v>
      </c>
    </row>
    <row r="899" spans="1:12" ht="12.75">
      <c r="A899" s="35" t="s">
        <v>64</v>
      </c>
      <c r="B899" s="10">
        <v>5</v>
      </c>
      <c r="C899" s="13">
        <v>0</v>
      </c>
      <c r="D899" s="41">
        <v>0</v>
      </c>
      <c r="E899" s="41">
        <v>0</v>
      </c>
      <c r="F899" s="41">
        <v>0</v>
      </c>
      <c r="G899" s="5"/>
      <c r="H899" s="59">
        <f t="shared" si="109"/>
        <v>-5</v>
      </c>
      <c r="I899" s="358">
        <f t="shared" si="110"/>
        <v>-1</v>
      </c>
      <c r="K899" s="128">
        <f t="shared" si="111"/>
        <v>0</v>
      </c>
      <c r="L899" s="57">
        <v>0</v>
      </c>
    </row>
    <row r="900" spans="1:12" ht="12.75">
      <c r="A900" s="35" t="s">
        <v>67</v>
      </c>
      <c r="B900" s="10">
        <v>101</v>
      </c>
      <c r="C900" s="13">
        <v>99</v>
      </c>
      <c r="D900" s="41">
        <v>41</v>
      </c>
      <c r="E900" s="41">
        <v>49</v>
      </c>
      <c r="F900" s="41">
        <v>33</v>
      </c>
      <c r="G900" s="5"/>
      <c r="H900" s="59">
        <f t="shared" si="109"/>
        <v>-68</v>
      </c>
      <c r="I900" s="358">
        <f t="shared" si="110"/>
        <v>-0.6732673267326733</v>
      </c>
      <c r="K900" s="348">
        <f t="shared" si="111"/>
        <v>-16</v>
      </c>
      <c r="L900" s="349">
        <f aca="true" t="shared" si="115" ref="L900:L906">(F900-E900)/E900</f>
        <v>-0.32653061224489793</v>
      </c>
    </row>
    <row r="901" spans="1:12" ht="12.75">
      <c r="A901" s="35" t="s">
        <v>68</v>
      </c>
      <c r="B901" s="10">
        <v>130</v>
      </c>
      <c r="C901" s="13">
        <v>163</v>
      </c>
      <c r="D901" s="41">
        <v>86</v>
      </c>
      <c r="E901" s="41">
        <v>128</v>
      </c>
      <c r="F901" s="41">
        <v>170</v>
      </c>
      <c r="G901" s="5"/>
      <c r="H901" s="58">
        <f t="shared" si="109"/>
        <v>40</v>
      </c>
      <c r="I901" s="201">
        <f t="shared" si="110"/>
        <v>0.3076923076923077</v>
      </c>
      <c r="K901" s="128">
        <f t="shared" si="111"/>
        <v>42</v>
      </c>
      <c r="L901" s="57">
        <f t="shared" si="115"/>
        <v>0.328125</v>
      </c>
    </row>
    <row r="902" spans="1:12" ht="12.75">
      <c r="A902" s="35" t="s">
        <v>69</v>
      </c>
      <c r="B902" s="10">
        <v>835</v>
      </c>
      <c r="C902" s="13">
        <v>760</v>
      </c>
      <c r="D902" s="41">
        <v>474</v>
      </c>
      <c r="E902" s="41">
        <v>538</v>
      </c>
      <c r="F902" s="41">
        <v>680</v>
      </c>
      <c r="G902" s="5"/>
      <c r="H902" s="59">
        <f t="shared" si="109"/>
        <v>-155</v>
      </c>
      <c r="I902" s="358">
        <f t="shared" si="110"/>
        <v>-0.18562874251497005</v>
      </c>
      <c r="K902" s="128">
        <f t="shared" si="111"/>
        <v>142</v>
      </c>
      <c r="L902" s="57">
        <f t="shared" si="115"/>
        <v>0.26394052044609667</v>
      </c>
    </row>
    <row r="903" spans="1:12" ht="12.75">
      <c r="A903" s="127" t="s">
        <v>70</v>
      </c>
      <c r="B903" s="10">
        <v>52</v>
      </c>
      <c r="C903" s="4">
        <v>49</v>
      </c>
      <c r="D903" s="41">
        <v>24</v>
      </c>
      <c r="E903" s="41">
        <v>28</v>
      </c>
      <c r="F903" s="41">
        <v>24</v>
      </c>
      <c r="G903" s="5"/>
      <c r="H903" s="59">
        <f t="shared" si="109"/>
        <v>-28</v>
      </c>
      <c r="I903" s="358">
        <f t="shared" si="110"/>
        <v>-0.5384615384615384</v>
      </c>
      <c r="K903" s="348">
        <f t="shared" si="111"/>
        <v>-4</v>
      </c>
      <c r="L903" s="349">
        <f t="shared" si="115"/>
        <v>-0.14285714285714285</v>
      </c>
    </row>
    <row r="904" spans="1:12" ht="12.75">
      <c r="A904" s="35" t="s">
        <v>71</v>
      </c>
      <c r="B904" s="10">
        <v>12</v>
      </c>
      <c r="C904" s="13">
        <v>10</v>
      </c>
      <c r="D904" s="41">
        <v>8</v>
      </c>
      <c r="E904" s="41">
        <v>7</v>
      </c>
      <c r="F904" s="41">
        <v>18</v>
      </c>
      <c r="G904" s="5"/>
      <c r="H904" s="58">
        <f t="shared" si="109"/>
        <v>6</v>
      </c>
      <c r="I904" s="201">
        <f t="shared" si="110"/>
        <v>0.5</v>
      </c>
      <c r="K904" s="128">
        <f t="shared" si="111"/>
        <v>11</v>
      </c>
      <c r="L904" s="57">
        <f t="shared" si="115"/>
        <v>1.5714285714285714</v>
      </c>
    </row>
    <row r="905" spans="1:12" ht="12.75">
      <c r="A905" s="35" t="s">
        <v>317</v>
      </c>
      <c r="B905" s="10">
        <v>39</v>
      </c>
      <c r="C905" s="13">
        <v>52</v>
      </c>
      <c r="D905" s="41">
        <v>31</v>
      </c>
      <c r="E905" s="41">
        <v>33</v>
      </c>
      <c r="F905" s="41">
        <v>47</v>
      </c>
      <c r="G905" s="5"/>
      <c r="H905" s="58">
        <f t="shared" si="109"/>
        <v>8</v>
      </c>
      <c r="I905" s="201">
        <f t="shared" si="110"/>
        <v>0.20512820512820512</v>
      </c>
      <c r="K905" s="128">
        <f t="shared" si="111"/>
        <v>14</v>
      </c>
      <c r="L905" s="57">
        <f t="shared" si="115"/>
        <v>0.42424242424242425</v>
      </c>
    </row>
    <row r="906" spans="1:12" ht="12.75">
      <c r="A906" s="35" t="s">
        <v>72</v>
      </c>
      <c r="B906" s="10">
        <v>97</v>
      </c>
      <c r="C906" s="13">
        <v>85</v>
      </c>
      <c r="D906" s="41">
        <v>51</v>
      </c>
      <c r="E906" s="41">
        <v>52</v>
      </c>
      <c r="F906" s="41">
        <v>58</v>
      </c>
      <c r="G906" s="5"/>
      <c r="H906" s="59">
        <f t="shared" si="109"/>
        <v>-39</v>
      </c>
      <c r="I906" s="358">
        <f t="shared" si="110"/>
        <v>-0.4020618556701031</v>
      </c>
      <c r="K906" s="128">
        <f t="shared" si="111"/>
        <v>6</v>
      </c>
      <c r="L906" s="57">
        <f t="shared" si="115"/>
        <v>0.11538461538461539</v>
      </c>
    </row>
    <row r="907" spans="1:12" ht="12.75">
      <c r="A907" s="217" t="s">
        <v>242</v>
      </c>
      <c r="B907" s="13">
        <v>5</v>
      </c>
      <c r="C907" s="13">
        <v>1</v>
      </c>
      <c r="D907" s="41">
        <v>0</v>
      </c>
      <c r="E907" s="41">
        <v>0</v>
      </c>
      <c r="F907" s="41">
        <v>0</v>
      </c>
      <c r="G907" s="5"/>
      <c r="H907" s="59">
        <f t="shared" si="109"/>
        <v>-5</v>
      </c>
      <c r="I907" s="358">
        <f t="shared" si="110"/>
        <v>-1</v>
      </c>
      <c r="K907" s="128">
        <f t="shared" si="111"/>
        <v>0</v>
      </c>
      <c r="L907" s="57">
        <v>0</v>
      </c>
    </row>
    <row r="908" spans="1:12" ht="12.75">
      <c r="A908" s="35" t="s">
        <v>73</v>
      </c>
      <c r="B908" s="10">
        <v>54</v>
      </c>
      <c r="C908" s="13">
        <v>30</v>
      </c>
      <c r="D908" s="41">
        <v>17</v>
      </c>
      <c r="E908" s="41">
        <v>10</v>
      </c>
      <c r="F908" s="41">
        <v>14</v>
      </c>
      <c r="H908" s="59">
        <f t="shared" si="109"/>
        <v>-40</v>
      </c>
      <c r="I908" s="358">
        <f t="shared" si="110"/>
        <v>-0.7407407407407407</v>
      </c>
      <c r="K908" s="128">
        <f t="shared" si="111"/>
        <v>4</v>
      </c>
      <c r="L908" s="57">
        <f>(F908-E908)/E908</f>
        <v>0.4</v>
      </c>
    </row>
    <row r="909" spans="1:12" ht="12.75">
      <c r="A909" s="35" t="s">
        <v>75</v>
      </c>
      <c r="B909" s="10">
        <v>132</v>
      </c>
      <c r="C909" s="13">
        <v>136</v>
      </c>
      <c r="D909" s="41">
        <v>92</v>
      </c>
      <c r="E909" s="41">
        <v>102</v>
      </c>
      <c r="F909" s="41">
        <v>127</v>
      </c>
      <c r="G909" s="5"/>
      <c r="H909" s="59">
        <f t="shared" si="109"/>
        <v>-5</v>
      </c>
      <c r="I909" s="358">
        <f t="shared" si="110"/>
        <v>-0.03787878787878788</v>
      </c>
      <c r="K909" s="128">
        <f t="shared" si="111"/>
        <v>25</v>
      </c>
      <c r="L909" s="57">
        <f>(F909-E909)/E909</f>
        <v>0.24509803921568626</v>
      </c>
    </row>
    <row r="910" spans="1:12" ht="12.75">
      <c r="A910" s="296"/>
      <c r="B910" s="37"/>
      <c r="C910" s="37"/>
      <c r="D910" s="216"/>
      <c r="E910" s="11"/>
      <c r="F910" s="11"/>
      <c r="G910" s="5"/>
      <c r="H910" s="100"/>
      <c r="I910" s="402"/>
      <c r="K910" s="100"/>
      <c r="L910" s="71"/>
    </row>
    <row r="911" spans="1:12" ht="12.75">
      <c r="A911" s="296"/>
      <c r="B911" s="37"/>
      <c r="C911" s="37"/>
      <c r="D911" s="216"/>
      <c r="E911" s="11"/>
      <c r="F911" s="11"/>
      <c r="G911" s="5"/>
      <c r="H911" s="100"/>
      <c r="I911" s="402"/>
      <c r="K911" s="100"/>
      <c r="L911" s="71"/>
    </row>
    <row r="912" spans="1:12" ht="12.75">
      <c r="A912" s="296"/>
      <c r="B912" s="37"/>
      <c r="C912" s="37"/>
      <c r="D912" s="216"/>
      <c r="E912" s="11"/>
      <c r="F912" s="11"/>
      <c r="G912" s="5"/>
      <c r="H912" s="100"/>
      <c r="I912" s="402"/>
      <c r="K912" s="100"/>
      <c r="L912" s="71"/>
    </row>
    <row r="913" spans="1:12" ht="12.75">
      <c r="A913" s="296"/>
      <c r="B913" s="37"/>
      <c r="C913" s="37"/>
      <c r="D913" s="216"/>
      <c r="E913" s="11"/>
      <c r="F913" s="11"/>
      <c r="G913" s="5"/>
      <c r="H913" s="100"/>
      <c r="I913" s="402"/>
      <c r="K913" s="100"/>
      <c r="L913" s="71"/>
    </row>
    <row r="914" spans="1:12" ht="12.75">
      <c r="A914" s="296"/>
      <c r="B914" s="37"/>
      <c r="C914" s="37"/>
      <c r="D914" s="216"/>
      <c r="E914" s="11"/>
      <c r="F914" s="11"/>
      <c r="G914" s="5"/>
      <c r="H914" s="100"/>
      <c r="I914" s="402"/>
      <c r="K914" s="100"/>
      <c r="L914" s="71"/>
    </row>
    <row r="915" spans="1:12" ht="12.75">
      <c r="A915" s="296"/>
      <c r="B915" s="37"/>
      <c r="C915" s="37"/>
      <c r="D915" s="216"/>
      <c r="E915" s="11"/>
      <c r="F915" s="11"/>
      <c r="G915" s="5"/>
      <c r="H915" s="100"/>
      <c r="I915" s="402"/>
      <c r="K915" s="100"/>
      <c r="L915" s="71"/>
    </row>
    <row r="916" spans="1:12" ht="12.75">
      <c r="A916" s="296"/>
      <c r="B916" s="37"/>
      <c r="C916" s="37"/>
      <c r="D916" s="216"/>
      <c r="E916" s="11"/>
      <c r="F916" s="11"/>
      <c r="G916" s="5"/>
      <c r="H916" s="100"/>
      <c r="I916" s="402"/>
      <c r="K916" s="100"/>
      <c r="L916" s="71"/>
    </row>
    <row r="917" spans="1:12" ht="12.75">
      <c r="A917" s="296"/>
      <c r="B917" s="37"/>
      <c r="C917" s="37"/>
      <c r="D917" s="216"/>
      <c r="E917" s="11"/>
      <c r="F917" s="11"/>
      <c r="G917" s="5"/>
      <c r="H917" s="100"/>
      <c r="I917" s="402"/>
      <c r="K917" s="100"/>
      <c r="L917" s="71"/>
    </row>
    <row r="918" spans="1:12" ht="12.75">
      <c r="A918" s="296"/>
      <c r="B918" s="37"/>
      <c r="C918" s="37"/>
      <c r="D918" s="216"/>
      <c r="E918" s="11"/>
      <c r="F918" s="11"/>
      <c r="G918" s="5"/>
      <c r="H918" s="100"/>
      <c r="I918" s="402"/>
      <c r="K918" s="100"/>
      <c r="L918" s="71"/>
    </row>
    <row r="919" spans="1:12" ht="12.75">
      <c r="A919" s="296"/>
      <c r="B919" s="37"/>
      <c r="C919" s="37"/>
      <c r="D919" s="216"/>
      <c r="E919" s="11"/>
      <c r="F919" s="11"/>
      <c r="G919" s="5"/>
      <c r="H919" s="100"/>
      <c r="I919" s="402"/>
      <c r="K919" s="100"/>
      <c r="L919" s="71"/>
    </row>
    <row r="920" spans="1:12" s="87" customFormat="1" ht="12.75" customHeight="1">
      <c r="A920" s="168">
        <v>39122</v>
      </c>
      <c r="B920" s="169"/>
      <c r="E920" s="170">
        <v>14</v>
      </c>
      <c r="F920" s="21"/>
      <c r="G920" s="169"/>
      <c r="H920" s="169"/>
      <c r="K920"/>
      <c r="L920" s="170" t="s">
        <v>175</v>
      </c>
    </row>
    <row r="921" spans="1:12" ht="15">
      <c r="A921" s="568" t="s">
        <v>369</v>
      </c>
      <c r="B921" s="568"/>
      <c r="C921" s="568"/>
      <c r="D921" s="568"/>
      <c r="E921" s="568"/>
      <c r="F921" s="568"/>
      <c r="G921" s="568"/>
      <c r="H921" s="568"/>
      <c r="I921" s="568"/>
      <c r="J921" s="568"/>
      <c r="K921" s="568"/>
      <c r="L921" s="568"/>
    </row>
    <row r="922" spans="1:9" ht="15">
      <c r="A922" s="112"/>
      <c r="B922" s="83"/>
      <c r="C922" s="83"/>
      <c r="D922" s="83"/>
      <c r="E922" s="83"/>
      <c r="F922" s="384"/>
      <c r="G922" s="84"/>
      <c r="H922" s="84"/>
      <c r="I922" s="85"/>
    </row>
    <row r="923" spans="1:12" ht="15">
      <c r="A923" s="146"/>
      <c r="B923" s="147"/>
      <c r="C923" s="147"/>
      <c r="D923" s="147"/>
      <c r="E923" s="147"/>
      <c r="F923" s="373"/>
      <c r="G923" s="33"/>
      <c r="H923" s="137" t="s">
        <v>169</v>
      </c>
      <c r="I923" s="137" t="s">
        <v>0</v>
      </c>
      <c r="K923" s="137" t="s">
        <v>169</v>
      </c>
      <c r="L923" s="137" t="s">
        <v>0</v>
      </c>
    </row>
    <row r="924" spans="1:12" ht="12.75">
      <c r="A924" s="148" t="s">
        <v>212</v>
      </c>
      <c r="B924" s="149"/>
      <c r="C924" s="150"/>
      <c r="D924" s="149"/>
      <c r="E924" s="149"/>
      <c r="F924" s="374"/>
      <c r="G924" s="27"/>
      <c r="H924" s="138" t="s">
        <v>2</v>
      </c>
      <c r="I924" s="138" t="s">
        <v>2</v>
      </c>
      <c r="K924" s="138" t="s">
        <v>2</v>
      </c>
      <c r="L924" s="138" t="s">
        <v>2</v>
      </c>
    </row>
    <row r="925" spans="1:12" ht="12.75">
      <c r="A925" s="153"/>
      <c r="B925" s="152"/>
      <c r="C925" s="152"/>
      <c r="D925" s="152"/>
      <c r="E925" s="152"/>
      <c r="F925" s="375"/>
      <c r="H925" s="139">
        <v>2004</v>
      </c>
      <c r="I925" s="139">
        <v>2004</v>
      </c>
      <c r="K925" s="139">
        <v>2007</v>
      </c>
      <c r="L925" s="139">
        <v>2007</v>
      </c>
    </row>
    <row r="926" spans="1:12" ht="12.75">
      <c r="A926" s="157"/>
      <c r="B926" s="136">
        <v>2004</v>
      </c>
      <c r="C926" s="136">
        <v>2005</v>
      </c>
      <c r="D926" s="361">
        <v>2006</v>
      </c>
      <c r="E926" s="361">
        <v>2007</v>
      </c>
      <c r="F926" s="361">
        <v>2008</v>
      </c>
      <c r="G926" s="197"/>
      <c r="H926" s="136" t="s">
        <v>354</v>
      </c>
      <c r="I926" s="136" t="s">
        <v>354</v>
      </c>
      <c r="K926" s="136" t="s">
        <v>354</v>
      </c>
      <c r="L926" s="136" t="s">
        <v>354</v>
      </c>
    </row>
    <row r="927" spans="1:12" ht="12.75">
      <c r="A927" s="113" t="s">
        <v>211</v>
      </c>
      <c r="B927" s="10">
        <v>10</v>
      </c>
      <c r="C927" s="13">
        <v>12</v>
      </c>
      <c r="D927" s="41">
        <v>8</v>
      </c>
      <c r="E927" s="41">
        <v>12</v>
      </c>
      <c r="F927" s="41">
        <v>8</v>
      </c>
      <c r="G927" s="5"/>
      <c r="H927" s="58" t="s">
        <v>255</v>
      </c>
      <c r="I927" s="58" t="s">
        <v>255</v>
      </c>
      <c r="K927" s="348">
        <f aca="true" t="shared" si="116" ref="K927:K943">(F927-E927)</f>
        <v>-4</v>
      </c>
      <c r="L927" s="349">
        <f aca="true" t="shared" si="117" ref="L927:L943">(F927-E927)/E927</f>
        <v>-0.3333333333333333</v>
      </c>
    </row>
    <row r="928" spans="1:12" ht="12.75">
      <c r="A928" s="65" t="s">
        <v>246</v>
      </c>
      <c r="B928" s="10">
        <v>0</v>
      </c>
      <c r="C928" s="13">
        <v>34</v>
      </c>
      <c r="D928" s="41">
        <v>11</v>
      </c>
      <c r="E928" s="41">
        <v>30</v>
      </c>
      <c r="F928" s="41">
        <v>27</v>
      </c>
      <c r="G928" s="5"/>
      <c r="H928" s="58" t="s">
        <v>255</v>
      </c>
      <c r="I928" s="58" t="s">
        <v>255</v>
      </c>
      <c r="K928" s="348">
        <f t="shared" si="116"/>
        <v>-3</v>
      </c>
      <c r="L928" s="349">
        <f t="shared" si="117"/>
        <v>-0.1</v>
      </c>
    </row>
    <row r="929" spans="1:12" ht="12.75">
      <c r="A929" s="65" t="s">
        <v>74</v>
      </c>
      <c r="B929" s="10">
        <v>53</v>
      </c>
      <c r="C929" s="13">
        <v>53</v>
      </c>
      <c r="D929" s="41">
        <v>28</v>
      </c>
      <c r="E929" s="41">
        <v>26</v>
      </c>
      <c r="F929" s="41">
        <v>26</v>
      </c>
      <c r="G929" s="5"/>
      <c r="H929" s="59">
        <f aca="true" t="shared" si="118" ref="H929:H935">(F929-B929)</f>
        <v>-27</v>
      </c>
      <c r="I929" s="358">
        <f aca="true" t="shared" si="119" ref="I929:I935">(F929-B929)/B929</f>
        <v>-0.5094339622641509</v>
      </c>
      <c r="J929" s="352"/>
      <c r="K929" s="128">
        <f t="shared" si="116"/>
        <v>0</v>
      </c>
      <c r="L929" s="57">
        <f t="shared" si="117"/>
        <v>0</v>
      </c>
    </row>
    <row r="930" spans="1:12" ht="12.75">
      <c r="A930" s="35" t="s">
        <v>76</v>
      </c>
      <c r="B930" s="10">
        <v>92</v>
      </c>
      <c r="C930" s="13">
        <v>131</v>
      </c>
      <c r="D930" s="41">
        <v>86</v>
      </c>
      <c r="E930" s="41">
        <v>87</v>
      </c>
      <c r="F930" s="41">
        <v>86</v>
      </c>
      <c r="G930" s="5"/>
      <c r="H930" s="59">
        <f t="shared" si="118"/>
        <v>-6</v>
      </c>
      <c r="I930" s="358">
        <f t="shared" si="119"/>
        <v>-0.06521739130434782</v>
      </c>
      <c r="K930" s="348">
        <f t="shared" si="116"/>
        <v>-1</v>
      </c>
      <c r="L930" s="349">
        <f t="shared" si="117"/>
        <v>-0.011494252873563218</v>
      </c>
    </row>
    <row r="931" spans="1:12" ht="12.75">
      <c r="A931" s="35" t="s">
        <v>77</v>
      </c>
      <c r="B931" s="10">
        <v>74</v>
      </c>
      <c r="C931" s="13">
        <v>68</v>
      </c>
      <c r="D931" s="41">
        <v>29</v>
      </c>
      <c r="E931" s="41">
        <v>47</v>
      </c>
      <c r="F931" s="41">
        <v>45</v>
      </c>
      <c r="G931" s="5"/>
      <c r="H931" s="59">
        <f t="shared" si="118"/>
        <v>-29</v>
      </c>
      <c r="I931" s="358">
        <f t="shared" si="119"/>
        <v>-0.3918918918918919</v>
      </c>
      <c r="K931" s="348">
        <f t="shared" si="116"/>
        <v>-2</v>
      </c>
      <c r="L931" s="349">
        <f t="shared" si="117"/>
        <v>-0.0425531914893617</v>
      </c>
    </row>
    <row r="932" spans="1:12" ht="12.75">
      <c r="A932" s="65" t="s">
        <v>78</v>
      </c>
      <c r="B932" s="10">
        <v>18</v>
      </c>
      <c r="C932" s="13">
        <v>19</v>
      </c>
      <c r="D932" s="41">
        <v>15</v>
      </c>
      <c r="E932" s="41">
        <v>11</v>
      </c>
      <c r="F932" s="41">
        <v>13</v>
      </c>
      <c r="G932" s="5"/>
      <c r="H932" s="59">
        <f t="shared" si="118"/>
        <v>-5</v>
      </c>
      <c r="I932" s="358">
        <f t="shared" si="119"/>
        <v>-0.2777777777777778</v>
      </c>
      <c r="K932" s="128">
        <f t="shared" si="116"/>
        <v>2</v>
      </c>
      <c r="L932" s="57">
        <f t="shared" si="117"/>
        <v>0.18181818181818182</v>
      </c>
    </row>
    <row r="933" spans="1:12" ht="12.75">
      <c r="A933" s="35" t="s">
        <v>79</v>
      </c>
      <c r="B933" s="10">
        <v>173</v>
      </c>
      <c r="C933" s="13">
        <v>221</v>
      </c>
      <c r="D933" s="41">
        <v>168</v>
      </c>
      <c r="E933" s="41">
        <v>187</v>
      </c>
      <c r="F933" s="41">
        <v>153</v>
      </c>
      <c r="G933" s="5"/>
      <c r="H933" s="59">
        <f t="shared" si="118"/>
        <v>-20</v>
      </c>
      <c r="I933" s="358">
        <f t="shared" si="119"/>
        <v>-0.11560693641618497</v>
      </c>
      <c r="K933" s="348">
        <f t="shared" si="116"/>
        <v>-34</v>
      </c>
      <c r="L933" s="349">
        <f t="shared" si="117"/>
        <v>-0.18181818181818182</v>
      </c>
    </row>
    <row r="934" spans="1:12" ht="12.75">
      <c r="A934" s="65" t="s">
        <v>80</v>
      </c>
      <c r="B934" s="10">
        <v>24</v>
      </c>
      <c r="C934" s="13">
        <v>27</v>
      </c>
      <c r="D934" s="41">
        <v>12</v>
      </c>
      <c r="E934" s="41">
        <v>11</v>
      </c>
      <c r="F934" s="41">
        <v>28</v>
      </c>
      <c r="G934" s="5"/>
      <c r="H934" s="58">
        <f t="shared" si="118"/>
        <v>4</v>
      </c>
      <c r="I934" s="201">
        <f t="shared" si="119"/>
        <v>0.16666666666666666</v>
      </c>
      <c r="K934" s="128">
        <f t="shared" si="116"/>
        <v>17</v>
      </c>
      <c r="L934" s="57">
        <f t="shared" si="117"/>
        <v>1.5454545454545454</v>
      </c>
    </row>
    <row r="935" spans="1:12" ht="12.75">
      <c r="A935" s="65" t="s">
        <v>81</v>
      </c>
      <c r="B935" s="10">
        <v>7</v>
      </c>
      <c r="C935" s="13">
        <v>9</v>
      </c>
      <c r="D935" s="41">
        <v>4</v>
      </c>
      <c r="E935" s="41">
        <v>4</v>
      </c>
      <c r="F935" s="41">
        <v>14</v>
      </c>
      <c r="G935" s="5"/>
      <c r="H935" s="58">
        <f t="shared" si="118"/>
        <v>7</v>
      </c>
      <c r="I935" s="201">
        <f t="shared" si="119"/>
        <v>1</v>
      </c>
      <c r="K935" s="128">
        <f t="shared" si="116"/>
        <v>10</v>
      </c>
      <c r="L935" s="57">
        <f t="shared" si="117"/>
        <v>2.5</v>
      </c>
    </row>
    <row r="936" spans="1:12" ht="12.75">
      <c r="A936" s="35" t="s">
        <v>247</v>
      </c>
      <c r="B936" s="10">
        <v>0</v>
      </c>
      <c r="C936" s="13">
        <v>2</v>
      </c>
      <c r="D936" s="41">
        <v>2</v>
      </c>
      <c r="E936" s="41">
        <v>0</v>
      </c>
      <c r="F936" s="41">
        <v>2</v>
      </c>
      <c r="G936" s="5"/>
      <c r="H936" s="58" t="s">
        <v>255</v>
      </c>
      <c r="I936" s="58" t="s">
        <v>255</v>
      </c>
      <c r="K936" s="128">
        <f t="shared" si="116"/>
        <v>2</v>
      </c>
      <c r="L936" s="57">
        <v>0</v>
      </c>
    </row>
    <row r="937" spans="1:12" ht="12.75">
      <c r="A937" s="35" t="s">
        <v>82</v>
      </c>
      <c r="B937" s="10">
        <v>116</v>
      </c>
      <c r="C937" s="13">
        <v>108</v>
      </c>
      <c r="D937" s="41">
        <v>72</v>
      </c>
      <c r="E937" s="41">
        <v>77</v>
      </c>
      <c r="F937" s="41">
        <v>104</v>
      </c>
      <c r="G937" s="5"/>
      <c r="H937" s="59">
        <f>(F937-B937)</f>
        <v>-12</v>
      </c>
      <c r="I937" s="358">
        <f>(F937-B937)/B937</f>
        <v>-0.10344827586206896</v>
      </c>
      <c r="K937" s="128">
        <f t="shared" si="116"/>
        <v>27</v>
      </c>
      <c r="L937" s="57">
        <f t="shared" si="117"/>
        <v>0.35064935064935066</v>
      </c>
    </row>
    <row r="938" spans="1:12" ht="12.75">
      <c r="A938" s="35" t="s">
        <v>83</v>
      </c>
      <c r="B938" s="10">
        <v>125</v>
      </c>
      <c r="C938" s="13">
        <v>135</v>
      </c>
      <c r="D938" s="41">
        <v>49</v>
      </c>
      <c r="E938" s="41">
        <v>68</v>
      </c>
      <c r="F938" s="41">
        <v>74</v>
      </c>
      <c r="G938" s="5"/>
      <c r="H938" s="59">
        <f>(F938-B938)</f>
        <v>-51</v>
      </c>
      <c r="I938" s="358">
        <f>(F938-B938)/B938</f>
        <v>-0.408</v>
      </c>
      <c r="K938" s="128">
        <f t="shared" si="116"/>
        <v>6</v>
      </c>
      <c r="L938" s="57">
        <f t="shared" si="117"/>
        <v>0.08823529411764706</v>
      </c>
    </row>
    <row r="939" spans="1:12" ht="12.75">
      <c r="A939" s="35" t="s">
        <v>85</v>
      </c>
      <c r="B939" s="10">
        <v>181</v>
      </c>
      <c r="C939" s="13">
        <v>176</v>
      </c>
      <c r="D939" s="41">
        <v>98</v>
      </c>
      <c r="E939" s="41">
        <v>111</v>
      </c>
      <c r="F939" s="41">
        <v>123</v>
      </c>
      <c r="G939" s="5"/>
      <c r="H939" s="59">
        <f>(F939-B939)</f>
        <v>-58</v>
      </c>
      <c r="I939" s="358">
        <f>(F939-B939)/B939</f>
        <v>-0.32044198895027626</v>
      </c>
      <c r="K939" s="128">
        <f t="shared" si="116"/>
        <v>12</v>
      </c>
      <c r="L939" s="57">
        <f t="shared" si="117"/>
        <v>0.10810810810810811</v>
      </c>
    </row>
    <row r="940" spans="1:12" ht="12.75">
      <c r="A940" s="35" t="s">
        <v>84</v>
      </c>
      <c r="B940" s="10">
        <v>124</v>
      </c>
      <c r="C940" s="13">
        <v>102</v>
      </c>
      <c r="D940" s="41">
        <v>59</v>
      </c>
      <c r="E940" s="41">
        <v>74</v>
      </c>
      <c r="F940" s="41">
        <v>74</v>
      </c>
      <c r="G940" s="5"/>
      <c r="H940" s="58">
        <f>(F940-B940)</f>
        <v>-50</v>
      </c>
      <c r="I940" s="201">
        <f>(F940-B940)/B940</f>
        <v>-0.4032258064516129</v>
      </c>
      <c r="K940" s="128">
        <f t="shared" si="116"/>
        <v>0</v>
      </c>
      <c r="L940" s="57">
        <f t="shared" si="117"/>
        <v>0</v>
      </c>
    </row>
    <row r="941" spans="1:12" ht="12.75">
      <c r="A941" s="35" t="s">
        <v>179</v>
      </c>
      <c r="B941" s="10">
        <v>1182</v>
      </c>
      <c r="C941" s="13">
        <v>1293</v>
      </c>
      <c r="D941" s="41">
        <v>755</v>
      </c>
      <c r="E941" s="41">
        <v>890</v>
      </c>
      <c r="F941" s="41">
        <v>1016</v>
      </c>
      <c r="G941" s="5"/>
      <c r="H941" s="59">
        <f>(F941-B941)</f>
        <v>-166</v>
      </c>
      <c r="I941" s="358">
        <f>(F941-B941)/B941</f>
        <v>-0.1404399323181049</v>
      </c>
      <c r="K941" s="128">
        <f t="shared" si="116"/>
        <v>126</v>
      </c>
      <c r="L941" s="57">
        <f t="shared" si="117"/>
        <v>0.14157303370786517</v>
      </c>
    </row>
    <row r="942" spans="1:12" ht="12.75">
      <c r="A942" s="35" t="s">
        <v>248</v>
      </c>
      <c r="B942" s="10">
        <v>0</v>
      </c>
      <c r="C942" s="13">
        <v>6</v>
      </c>
      <c r="D942" s="41">
        <v>6</v>
      </c>
      <c r="E942" s="41">
        <v>7</v>
      </c>
      <c r="F942" s="41">
        <v>7</v>
      </c>
      <c r="G942" s="5"/>
      <c r="H942" s="58" t="s">
        <v>255</v>
      </c>
      <c r="I942" s="58" t="s">
        <v>255</v>
      </c>
      <c r="K942" s="128">
        <f t="shared" si="116"/>
        <v>0</v>
      </c>
      <c r="L942" s="57">
        <f t="shared" si="117"/>
        <v>0</v>
      </c>
    </row>
    <row r="943" spans="1:12" ht="12.75">
      <c r="A943" s="35" t="s">
        <v>86</v>
      </c>
      <c r="B943" s="10">
        <v>573</v>
      </c>
      <c r="C943" s="13">
        <v>458</v>
      </c>
      <c r="D943" s="41">
        <v>271</v>
      </c>
      <c r="E943" s="41">
        <v>331</v>
      </c>
      <c r="F943" s="41">
        <v>320</v>
      </c>
      <c r="G943" s="5"/>
      <c r="H943" s="59">
        <f>(F943-B943)</f>
        <v>-253</v>
      </c>
      <c r="I943" s="358">
        <f>(F943-B943)/B943</f>
        <v>-0.44153577661431065</v>
      </c>
      <c r="K943" s="348">
        <f t="shared" si="116"/>
        <v>-11</v>
      </c>
      <c r="L943" s="349">
        <f t="shared" si="117"/>
        <v>-0.03323262839879154</v>
      </c>
    </row>
    <row r="944" spans="1:12" ht="12.75">
      <c r="A944" s="65" t="s">
        <v>319</v>
      </c>
      <c r="B944" s="166"/>
      <c r="C944" s="166"/>
      <c r="D944" s="166"/>
      <c r="E944" s="41">
        <v>1</v>
      </c>
      <c r="F944" s="41">
        <v>1</v>
      </c>
      <c r="G944" s="5"/>
      <c r="H944" s="58" t="s">
        <v>255</v>
      </c>
      <c r="I944" s="58" t="s">
        <v>255</v>
      </c>
      <c r="K944" s="58" t="s">
        <v>255</v>
      </c>
      <c r="L944" s="58" t="s">
        <v>255</v>
      </c>
    </row>
    <row r="945" spans="1:12" ht="12.75">
      <c r="A945" s="65" t="s">
        <v>87</v>
      </c>
      <c r="B945" s="10">
        <v>51</v>
      </c>
      <c r="C945" s="13">
        <v>65</v>
      </c>
      <c r="D945" s="41">
        <v>36</v>
      </c>
      <c r="E945" s="41">
        <v>21</v>
      </c>
      <c r="F945" s="41">
        <v>50</v>
      </c>
      <c r="G945" s="5"/>
      <c r="H945" s="59">
        <f>(F945-B945)</f>
        <v>-1</v>
      </c>
      <c r="I945" s="358">
        <f>(F945-B945)/B945</f>
        <v>-0.0196078431372549</v>
      </c>
      <c r="K945" s="128">
        <f aca="true" t="shared" si="120" ref="K945:K950">(F945-E945)</f>
        <v>29</v>
      </c>
      <c r="L945" s="57">
        <f>(F945-E945)/E945</f>
        <v>1.380952380952381</v>
      </c>
    </row>
    <row r="946" spans="1:12" ht="12.75">
      <c r="A946" s="35" t="s">
        <v>88</v>
      </c>
      <c r="B946" s="10">
        <v>7</v>
      </c>
      <c r="C946" s="13">
        <v>13</v>
      </c>
      <c r="D946" s="41">
        <v>15</v>
      </c>
      <c r="E946" s="41">
        <v>9</v>
      </c>
      <c r="F946" s="41">
        <v>14</v>
      </c>
      <c r="G946" s="5"/>
      <c r="H946" s="58">
        <f>(F946-B946)</f>
        <v>7</v>
      </c>
      <c r="I946" s="201">
        <f>(F946-B946)/B946</f>
        <v>1</v>
      </c>
      <c r="K946" s="128">
        <f t="shared" si="120"/>
        <v>5</v>
      </c>
      <c r="L946" s="57">
        <f>(F946-E946)/E946</f>
        <v>0.5555555555555556</v>
      </c>
    </row>
    <row r="947" spans="1:12" ht="12.75">
      <c r="A947" s="35" t="s">
        <v>89</v>
      </c>
      <c r="B947" s="10">
        <v>77</v>
      </c>
      <c r="C947" s="13">
        <v>71</v>
      </c>
      <c r="D947" s="41">
        <v>23</v>
      </c>
      <c r="E947" s="41">
        <v>31</v>
      </c>
      <c r="F947" s="41">
        <v>43</v>
      </c>
      <c r="G947" s="5"/>
      <c r="H947" s="59">
        <f>(F947-B947)</f>
        <v>-34</v>
      </c>
      <c r="I947" s="358">
        <f>(F947-B947)/B947</f>
        <v>-0.44155844155844154</v>
      </c>
      <c r="K947" s="128">
        <f t="shared" si="120"/>
        <v>12</v>
      </c>
      <c r="L947" s="57">
        <f>(F947-E947)/E947</f>
        <v>0.3870967741935484</v>
      </c>
    </row>
    <row r="948" spans="1:12" ht="12.75">
      <c r="A948" s="35" t="s">
        <v>384</v>
      </c>
      <c r="B948" s="166"/>
      <c r="C948" s="166"/>
      <c r="D948" s="166"/>
      <c r="E948" s="166"/>
      <c r="F948" s="385">
        <v>60</v>
      </c>
      <c r="G948" s="5"/>
      <c r="H948" s="58" t="s">
        <v>255</v>
      </c>
      <c r="I948" s="58" t="s">
        <v>255</v>
      </c>
      <c r="K948" s="128">
        <f t="shared" si="120"/>
        <v>60</v>
      </c>
      <c r="L948" s="57">
        <v>0</v>
      </c>
    </row>
    <row r="949" spans="1:12" ht="12.75">
      <c r="A949" s="35" t="s">
        <v>252</v>
      </c>
      <c r="B949" s="166"/>
      <c r="C949" s="13">
        <v>6</v>
      </c>
      <c r="D949" s="385">
        <v>18</v>
      </c>
      <c r="E949" s="385">
        <v>38</v>
      </c>
      <c r="F949" s="385">
        <v>47</v>
      </c>
      <c r="G949" s="5"/>
      <c r="H949" s="58" t="s">
        <v>255</v>
      </c>
      <c r="I949" s="58" t="s">
        <v>255</v>
      </c>
      <c r="K949" s="128">
        <f t="shared" si="120"/>
        <v>9</v>
      </c>
      <c r="L949" s="57">
        <f>(F949-E949)/E949</f>
        <v>0.23684210526315788</v>
      </c>
    </row>
    <row r="950" spans="1:12" ht="12.75">
      <c r="A950" s="35" t="s">
        <v>309</v>
      </c>
      <c r="B950" s="10">
        <v>106</v>
      </c>
      <c r="C950" s="13">
        <v>92</v>
      </c>
      <c r="D950" s="41">
        <v>48</v>
      </c>
      <c r="E950" s="41">
        <v>55</v>
      </c>
      <c r="F950" s="41">
        <v>70</v>
      </c>
      <c r="G950" s="5"/>
      <c r="H950" s="59">
        <f>(F950-B950)</f>
        <v>-36</v>
      </c>
      <c r="I950" s="358">
        <f>(F950-B950)/B950</f>
        <v>-0.33962264150943394</v>
      </c>
      <c r="K950" s="128">
        <f t="shared" si="120"/>
        <v>15</v>
      </c>
      <c r="L950" s="57">
        <f>(F950-E950)/E950</f>
        <v>0.2727272727272727</v>
      </c>
    </row>
    <row r="951" spans="1:12" ht="12.75">
      <c r="A951" s="35" t="s">
        <v>318</v>
      </c>
      <c r="B951" s="166"/>
      <c r="C951" s="166"/>
      <c r="D951" s="166"/>
      <c r="E951" s="41">
        <v>4</v>
      </c>
      <c r="F951" s="41">
        <v>8</v>
      </c>
      <c r="G951" s="5"/>
      <c r="H951" s="58" t="s">
        <v>255</v>
      </c>
      <c r="I951" s="58" t="s">
        <v>255</v>
      </c>
      <c r="K951" s="58" t="s">
        <v>255</v>
      </c>
      <c r="L951" s="58" t="s">
        <v>255</v>
      </c>
    </row>
    <row r="952" spans="1:12" ht="12.75">
      <c r="A952" s="35" t="s">
        <v>90</v>
      </c>
      <c r="B952" s="10">
        <v>0</v>
      </c>
      <c r="C952" s="13">
        <v>0</v>
      </c>
      <c r="D952" s="41">
        <v>0</v>
      </c>
      <c r="E952" s="41">
        <v>0</v>
      </c>
      <c r="F952" s="41">
        <v>0</v>
      </c>
      <c r="G952" s="5"/>
      <c r="H952" s="58">
        <f>(F952-B952)</f>
        <v>0</v>
      </c>
      <c r="I952" s="201">
        <v>0</v>
      </c>
      <c r="K952" s="128">
        <f>(F952-E952)</f>
        <v>0</v>
      </c>
      <c r="L952" s="57">
        <v>0</v>
      </c>
    </row>
    <row r="953" spans="1:12" ht="12.75">
      <c r="A953" s="35" t="s">
        <v>91</v>
      </c>
      <c r="B953" s="10">
        <v>0</v>
      </c>
      <c r="C953" s="13">
        <v>0</v>
      </c>
      <c r="D953" s="41">
        <v>0</v>
      </c>
      <c r="E953" s="41">
        <v>0</v>
      </c>
      <c r="F953" s="41">
        <v>0</v>
      </c>
      <c r="G953" s="5"/>
      <c r="H953" s="58">
        <f>(F953-B953)</f>
        <v>0</v>
      </c>
      <c r="I953" s="201">
        <v>0</v>
      </c>
      <c r="K953" s="128">
        <f>(F953-E953)</f>
        <v>0</v>
      </c>
      <c r="L953" s="57">
        <v>0</v>
      </c>
    </row>
    <row r="954" spans="1:12" ht="12.75">
      <c r="A954" s="163" t="s">
        <v>5</v>
      </c>
      <c r="B954" s="43">
        <f>SUM(B927:B953,B862:B909)</f>
        <v>7175</v>
      </c>
      <c r="C954" s="43">
        <f>SUM(C927:C953,C862:C909)</f>
        <v>7108</v>
      </c>
      <c r="D954" s="43">
        <f>SUM(D927:D953,D862:D909)</f>
        <v>4134</v>
      </c>
      <c r="E954" s="43">
        <f>SUM(E927:E953,E862:E909)</f>
        <v>4955</v>
      </c>
      <c r="F954" s="44">
        <f>SUM(F927:F953,F862:F909)</f>
        <v>5647</v>
      </c>
      <c r="G954" s="164"/>
      <c r="H954" s="356">
        <f>(F954-B954)</f>
        <v>-1528</v>
      </c>
      <c r="I954" s="359">
        <f>(F954-B954)/B954</f>
        <v>-0.2129616724738676</v>
      </c>
      <c r="J954" s="121"/>
      <c r="K954" s="209">
        <f>(F954-E954)</f>
        <v>692</v>
      </c>
      <c r="L954" s="206">
        <f>(F954-E954)/E954</f>
        <v>0.139656912209889</v>
      </c>
    </row>
    <row r="955" spans="1:6" ht="12.75">
      <c r="A955" t="s">
        <v>315</v>
      </c>
      <c r="F955"/>
    </row>
    <row r="956" ht="12.75">
      <c r="F956"/>
    </row>
    <row r="957" ht="12.75">
      <c r="F957"/>
    </row>
    <row r="958" spans="1:12" ht="15">
      <c r="A958" s="568" t="s">
        <v>370</v>
      </c>
      <c r="B958" s="568"/>
      <c r="C958" s="568"/>
      <c r="D958" s="568"/>
      <c r="E958" s="568"/>
      <c r="F958" s="568"/>
      <c r="G958" s="568"/>
      <c r="H958" s="568"/>
      <c r="I958" s="568"/>
      <c r="J958" s="568"/>
      <c r="K958" s="568"/>
      <c r="L958" s="568"/>
    </row>
    <row r="959" spans="1:9" ht="15">
      <c r="A959" s="112"/>
      <c r="B959" s="83"/>
      <c r="C959" s="83"/>
      <c r="D959" s="83"/>
      <c r="E959" s="83"/>
      <c r="F959" s="384"/>
      <c r="G959" s="84"/>
      <c r="H959" s="84"/>
      <c r="I959" s="85"/>
    </row>
    <row r="960" spans="1:12" ht="15">
      <c r="A960" s="146"/>
      <c r="B960" s="147"/>
      <c r="C960" s="147"/>
      <c r="D960" s="147"/>
      <c r="E960" s="147"/>
      <c r="F960" s="373"/>
      <c r="G960" s="33"/>
      <c r="H960" s="137" t="s">
        <v>169</v>
      </c>
      <c r="I960" s="137" t="s">
        <v>0</v>
      </c>
      <c r="K960" s="137" t="s">
        <v>169</v>
      </c>
      <c r="L960" s="137" t="s">
        <v>0</v>
      </c>
    </row>
    <row r="961" spans="1:12" ht="12.75">
      <c r="A961" s="148" t="s">
        <v>212</v>
      </c>
      <c r="B961" s="149"/>
      <c r="C961" s="150"/>
      <c r="D961" s="149"/>
      <c r="E961" s="149"/>
      <c r="F961" s="374"/>
      <c r="G961" s="27"/>
      <c r="H961" s="138" t="s">
        <v>2</v>
      </c>
      <c r="I961" s="138" t="s">
        <v>2</v>
      </c>
      <c r="K961" s="138" t="s">
        <v>2</v>
      </c>
      <c r="L961" s="138" t="s">
        <v>2</v>
      </c>
    </row>
    <row r="962" spans="1:12" ht="12.75">
      <c r="A962" s="153"/>
      <c r="B962" s="152"/>
      <c r="C962" s="152"/>
      <c r="D962" s="152"/>
      <c r="E962" s="152"/>
      <c r="F962" s="375"/>
      <c r="H962" s="139">
        <v>2004</v>
      </c>
      <c r="I962" s="139">
        <v>2004</v>
      </c>
      <c r="K962" s="139">
        <v>2007</v>
      </c>
      <c r="L962" s="139">
        <v>2007</v>
      </c>
    </row>
    <row r="963" spans="1:12" ht="12.75">
      <c r="A963" s="157"/>
      <c r="B963" s="136">
        <v>2004</v>
      </c>
      <c r="C963" s="136">
        <v>2005</v>
      </c>
      <c r="D963" s="361">
        <v>2006</v>
      </c>
      <c r="E963" s="361">
        <v>2007</v>
      </c>
      <c r="F963" s="361">
        <v>2008</v>
      </c>
      <c r="G963" s="197"/>
      <c r="H963" s="136" t="s">
        <v>354</v>
      </c>
      <c r="I963" s="136" t="s">
        <v>354</v>
      </c>
      <c r="K963" s="136" t="s">
        <v>354</v>
      </c>
      <c r="L963" s="136" t="s">
        <v>354</v>
      </c>
    </row>
    <row r="964" spans="1:12" ht="12.75">
      <c r="A964" s="34" t="s">
        <v>45</v>
      </c>
      <c r="B964" s="10">
        <v>258</v>
      </c>
      <c r="C964" s="13">
        <v>231</v>
      </c>
      <c r="D964" s="41">
        <v>149</v>
      </c>
      <c r="E964" s="41">
        <v>162</v>
      </c>
      <c r="F964" s="41">
        <v>184</v>
      </c>
      <c r="G964" s="5"/>
      <c r="H964" s="59">
        <f aca="true" t="shared" si="121" ref="H964:H980">(F964-B964)</f>
        <v>-74</v>
      </c>
      <c r="I964" s="358">
        <f aca="true" t="shared" si="122" ref="I964:I980">(F964-B964)/B964</f>
        <v>-0.2868217054263566</v>
      </c>
      <c r="K964" s="128">
        <f aca="true" t="shared" si="123" ref="K964:K980">(F964-E964)</f>
        <v>22</v>
      </c>
      <c r="L964" s="57">
        <f>(F964-E964)/E964</f>
        <v>0.13580246913580246</v>
      </c>
    </row>
    <row r="965" spans="1:12" ht="12.75">
      <c r="A965" s="66" t="s">
        <v>245</v>
      </c>
      <c r="B965" s="10">
        <v>63</v>
      </c>
      <c r="C965" s="13">
        <v>80</v>
      </c>
      <c r="D965" s="41">
        <v>52</v>
      </c>
      <c r="E965" s="41">
        <v>41</v>
      </c>
      <c r="F965" s="41">
        <v>39</v>
      </c>
      <c r="G965" s="5"/>
      <c r="H965" s="59">
        <f t="shared" si="121"/>
        <v>-24</v>
      </c>
      <c r="I965" s="358">
        <f t="shared" si="122"/>
        <v>-0.38095238095238093</v>
      </c>
      <c r="K965" s="348">
        <f t="shared" si="123"/>
        <v>-2</v>
      </c>
      <c r="L965" s="349">
        <f>(F965-E965)/E965</f>
        <v>-0.04878048780487805</v>
      </c>
    </row>
    <row r="966" spans="1:12" ht="12.75">
      <c r="A966" s="35" t="s">
        <v>46</v>
      </c>
      <c r="B966" s="10">
        <v>2</v>
      </c>
      <c r="C966" s="13">
        <v>2</v>
      </c>
      <c r="D966" s="41">
        <v>1</v>
      </c>
      <c r="E966" s="41">
        <v>0</v>
      </c>
      <c r="F966" s="41">
        <v>0</v>
      </c>
      <c r="G966" s="126"/>
      <c r="H966" s="59">
        <f t="shared" si="121"/>
        <v>-2</v>
      </c>
      <c r="I966" s="358">
        <f t="shared" si="122"/>
        <v>-1</v>
      </c>
      <c r="K966" s="128">
        <f t="shared" si="123"/>
        <v>0</v>
      </c>
      <c r="L966" s="57">
        <v>0</v>
      </c>
    </row>
    <row r="967" spans="1:12" ht="12.75">
      <c r="A967" s="319" t="s">
        <v>210</v>
      </c>
      <c r="B967" s="10">
        <v>31</v>
      </c>
      <c r="C967" s="13">
        <v>32</v>
      </c>
      <c r="D967" s="41">
        <v>13</v>
      </c>
      <c r="E967" s="41">
        <v>16</v>
      </c>
      <c r="F967" s="41">
        <v>12</v>
      </c>
      <c r="G967" s="5"/>
      <c r="H967" s="59">
        <f t="shared" si="121"/>
        <v>-19</v>
      </c>
      <c r="I967" s="358">
        <f t="shared" si="122"/>
        <v>-0.6129032258064516</v>
      </c>
      <c r="K967" s="348">
        <f t="shared" si="123"/>
        <v>-4</v>
      </c>
      <c r="L967" s="349">
        <f>(F967-E967)/E967</f>
        <v>-0.25</v>
      </c>
    </row>
    <row r="968" spans="1:12" ht="12.75">
      <c r="A968" s="35" t="s">
        <v>47</v>
      </c>
      <c r="B968" s="10">
        <v>548</v>
      </c>
      <c r="C968" s="13">
        <v>565</v>
      </c>
      <c r="D968" s="41">
        <v>320</v>
      </c>
      <c r="E968" s="41">
        <v>424</v>
      </c>
      <c r="F968" s="41">
        <v>448</v>
      </c>
      <c r="G968" s="5"/>
      <c r="H968" s="59">
        <f t="shared" si="121"/>
        <v>-100</v>
      </c>
      <c r="I968" s="358">
        <f t="shared" si="122"/>
        <v>-0.18248175182481752</v>
      </c>
      <c r="K968" s="128">
        <f t="shared" si="123"/>
        <v>24</v>
      </c>
      <c r="L968" s="57">
        <f>(F968-E968)/E968</f>
        <v>0.05660377358490566</v>
      </c>
    </row>
    <row r="969" spans="1:12" ht="12.75">
      <c r="A969" s="35" t="s">
        <v>48</v>
      </c>
      <c r="B969" s="10">
        <v>5</v>
      </c>
      <c r="C969" s="13">
        <v>1</v>
      </c>
      <c r="D969" s="41">
        <v>0</v>
      </c>
      <c r="E969" s="41">
        <v>0</v>
      </c>
      <c r="F969" s="41">
        <v>0</v>
      </c>
      <c r="G969" s="5"/>
      <c r="H969" s="59">
        <f t="shared" si="121"/>
        <v>-5</v>
      </c>
      <c r="I969" s="358">
        <f t="shared" si="122"/>
        <v>-1</v>
      </c>
      <c r="K969" s="128">
        <f t="shared" si="123"/>
        <v>0</v>
      </c>
      <c r="L969" s="57">
        <v>0</v>
      </c>
    </row>
    <row r="970" spans="1:12" ht="12.75">
      <c r="A970" s="415" t="s">
        <v>316</v>
      </c>
      <c r="B970" s="10">
        <v>495</v>
      </c>
      <c r="C970" s="13">
        <v>551</v>
      </c>
      <c r="D970" s="41">
        <v>224</v>
      </c>
      <c r="E970" s="41">
        <v>241</v>
      </c>
      <c r="F970" s="41">
        <v>229</v>
      </c>
      <c r="G970" s="5"/>
      <c r="H970" s="59">
        <f t="shared" si="121"/>
        <v>-266</v>
      </c>
      <c r="I970" s="358">
        <f t="shared" si="122"/>
        <v>-0.5373737373737374</v>
      </c>
      <c r="K970" s="348">
        <f t="shared" si="123"/>
        <v>-12</v>
      </c>
      <c r="L970" s="349">
        <f>(F970-E970)/E970</f>
        <v>-0.04979253112033195</v>
      </c>
    </row>
    <row r="971" spans="1:12" ht="12.75">
      <c r="A971" s="35" t="s">
        <v>49</v>
      </c>
      <c r="B971" s="10">
        <v>20</v>
      </c>
      <c r="C971" s="13">
        <v>4</v>
      </c>
      <c r="D971" s="41">
        <v>0</v>
      </c>
      <c r="E971" s="41">
        <v>1</v>
      </c>
      <c r="F971" s="41">
        <v>0</v>
      </c>
      <c r="G971" s="5"/>
      <c r="H971" s="59">
        <f t="shared" si="121"/>
        <v>-20</v>
      </c>
      <c r="I971" s="358">
        <f t="shared" si="122"/>
        <v>-1</v>
      </c>
      <c r="K971" s="348">
        <f t="shared" si="123"/>
        <v>-1</v>
      </c>
      <c r="L971" s="349">
        <v>0</v>
      </c>
    </row>
    <row r="972" spans="1:12" ht="12.75">
      <c r="A972" s="35" t="s">
        <v>51</v>
      </c>
      <c r="B972" s="10">
        <v>1</v>
      </c>
      <c r="C972" s="13">
        <v>1</v>
      </c>
      <c r="D972" s="41">
        <v>0</v>
      </c>
      <c r="E972" s="41">
        <v>0</v>
      </c>
      <c r="F972" s="41">
        <v>0</v>
      </c>
      <c r="G972" s="5"/>
      <c r="H972" s="59">
        <f t="shared" si="121"/>
        <v>-1</v>
      </c>
      <c r="I972" s="358">
        <f t="shared" si="122"/>
        <v>-1</v>
      </c>
      <c r="K972" s="128">
        <f t="shared" si="123"/>
        <v>0</v>
      </c>
      <c r="L972" s="57">
        <v>0</v>
      </c>
    </row>
    <row r="973" spans="1:12" ht="12.75">
      <c r="A973" s="113" t="s">
        <v>244</v>
      </c>
      <c r="B973" s="10">
        <v>47</v>
      </c>
      <c r="C973" s="13">
        <v>48</v>
      </c>
      <c r="D973" s="41">
        <v>38</v>
      </c>
      <c r="E973" s="41">
        <v>45</v>
      </c>
      <c r="F973" s="41">
        <v>57</v>
      </c>
      <c r="G973" s="5"/>
      <c r="H973" s="59">
        <f t="shared" si="121"/>
        <v>10</v>
      </c>
      <c r="I973" s="358">
        <f t="shared" si="122"/>
        <v>0.2127659574468085</v>
      </c>
      <c r="K973" s="128">
        <f t="shared" si="123"/>
        <v>12</v>
      </c>
      <c r="L973" s="57">
        <f aca="true" t="shared" si="124" ref="L973:L979">(F973-E973)/E973</f>
        <v>0.26666666666666666</v>
      </c>
    </row>
    <row r="974" spans="1:12" ht="12.75">
      <c r="A974" s="113" t="s">
        <v>206</v>
      </c>
      <c r="B974" s="10">
        <v>35</v>
      </c>
      <c r="C974" s="13">
        <v>29</v>
      </c>
      <c r="D974" s="41">
        <v>15</v>
      </c>
      <c r="E974" s="41">
        <v>13</v>
      </c>
      <c r="F974" s="41">
        <v>22</v>
      </c>
      <c r="G974" s="5"/>
      <c r="H974" s="59">
        <f t="shared" si="121"/>
        <v>-13</v>
      </c>
      <c r="I974" s="358">
        <f t="shared" si="122"/>
        <v>-0.37142857142857144</v>
      </c>
      <c r="K974" s="348">
        <f t="shared" si="123"/>
        <v>9</v>
      </c>
      <c r="L974" s="349">
        <f t="shared" si="124"/>
        <v>0.6923076923076923</v>
      </c>
    </row>
    <row r="975" spans="1:12" ht="12.75">
      <c r="A975" s="217" t="s">
        <v>202</v>
      </c>
      <c r="B975" s="10">
        <v>14</v>
      </c>
      <c r="C975" s="13">
        <v>26</v>
      </c>
      <c r="D975" s="41">
        <v>15</v>
      </c>
      <c r="E975" s="41">
        <v>26</v>
      </c>
      <c r="F975" s="41">
        <v>37</v>
      </c>
      <c r="G975" s="5"/>
      <c r="H975" s="58">
        <f t="shared" si="121"/>
        <v>23</v>
      </c>
      <c r="I975" s="201">
        <f t="shared" si="122"/>
        <v>1.6428571428571428</v>
      </c>
      <c r="K975" s="128">
        <f t="shared" si="123"/>
        <v>11</v>
      </c>
      <c r="L975" s="57">
        <f t="shared" si="124"/>
        <v>0.4230769230769231</v>
      </c>
    </row>
    <row r="976" spans="1:12" ht="13.5">
      <c r="A976" s="407" t="s">
        <v>250</v>
      </c>
      <c r="B976" s="10">
        <v>40</v>
      </c>
      <c r="C976" s="13">
        <v>41</v>
      </c>
      <c r="D976" s="41">
        <v>45</v>
      </c>
      <c r="E976" s="41">
        <v>69</v>
      </c>
      <c r="F976" s="41">
        <v>88</v>
      </c>
      <c r="G976" s="5"/>
      <c r="H976" s="58">
        <f t="shared" si="121"/>
        <v>48</v>
      </c>
      <c r="I976" s="201">
        <f t="shared" si="122"/>
        <v>1.2</v>
      </c>
      <c r="K976" s="128">
        <f t="shared" si="123"/>
        <v>19</v>
      </c>
      <c r="L976" s="57">
        <f t="shared" si="124"/>
        <v>0.2753623188405797</v>
      </c>
    </row>
    <row r="977" spans="1:12" ht="12.75">
      <c r="A977" s="65" t="s">
        <v>50</v>
      </c>
      <c r="B977" s="10">
        <v>261</v>
      </c>
      <c r="C977" s="13">
        <v>198</v>
      </c>
      <c r="D977" s="41">
        <v>119</v>
      </c>
      <c r="E977" s="41">
        <v>102</v>
      </c>
      <c r="F977" s="41">
        <v>116</v>
      </c>
      <c r="G977" s="5"/>
      <c r="H977" s="59">
        <f t="shared" si="121"/>
        <v>-145</v>
      </c>
      <c r="I977" s="358">
        <f t="shared" si="122"/>
        <v>-0.5555555555555556</v>
      </c>
      <c r="K977" s="128">
        <f t="shared" si="123"/>
        <v>14</v>
      </c>
      <c r="L977" s="57">
        <f t="shared" si="124"/>
        <v>0.13725490196078433</v>
      </c>
    </row>
    <row r="978" spans="1:12" ht="12.75">
      <c r="A978" s="65" t="s">
        <v>178</v>
      </c>
      <c r="B978" s="10">
        <v>120</v>
      </c>
      <c r="C978" s="13">
        <v>90</v>
      </c>
      <c r="D978" s="41">
        <v>65</v>
      </c>
      <c r="E978" s="41">
        <v>60</v>
      </c>
      <c r="F978" s="41">
        <v>58</v>
      </c>
      <c r="G978" s="5"/>
      <c r="H978" s="59">
        <f t="shared" si="121"/>
        <v>-62</v>
      </c>
      <c r="I978" s="358">
        <f t="shared" si="122"/>
        <v>-0.5166666666666667</v>
      </c>
      <c r="K978" s="348">
        <f t="shared" si="123"/>
        <v>-2</v>
      </c>
      <c r="L978" s="349">
        <f t="shared" si="124"/>
        <v>-0.03333333333333333</v>
      </c>
    </row>
    <row r="979" spans="1:12" ht="12.75">
      <c r="A979" s="217" t="s">
        <v>243</v>
      </c>
      <c r="B979" s="10">
        <v>22</v>
      </c>
      <c r="C979" s="13">
        <v>22</v>
      </c>
      <c r="D979" s="41">
        <v>7</v>
      </c>
      <c r="E979" s="41">
        <v>13</v>
      </c>
      <c r="F979" s="41">
        <v>19</v>
      </c>
      <c r="G979" s="5"/>
      <c r="H979" s="59">
        <f t="shared" si="121"/>
        <v>-3</v>
      </c>
      <c r="I979" s="358">
        <f t="shared" si="122"/>
        <v>-0.13636363636363635</v>
      </c>
      <c r="K979" s="128">
        <f t="shared" si="123"/>
        <v>6</v>
      </c>
      <c r="L979" s="57">
        <f t="shared" si="124"/>
        <v>0.46153846153846156</v>
      </c>
    </row>
    <row r="980" spans="1:12" ht="12.75">
      <c r="A980" s="320" t="s">
        <v>241</v>
      </c>
      <c r="B980" s="10">
        <v>10</v>
      </c>
      <c r="C980" s="13">
        <v>5</v>
      </c>
      <c r="D980" s="41">
        <v>3</v>
      </c>
      <c r="E980" s="41">
        <v>0</v>
      </c>
      <c r="F980" s="41">
        <v>0</v>
      </c>
      <c r="G980" s="5"/>
      <c r="H980" s="59">
        <f t="shared" si="121"/>
        <v>-10</v>
      </c>
      <c r="I980" s="358">
        <f t="shared" si="122"/>
        <v>-1</v>
      </c>
      <c r="K980" s="128">
        <f t="shared" si="123"/>
        <v>0</v>
      </c>
      <c r="L980" s="57">
        <v>0</v>
      </c>
    </row>
    <row r="981" spans="1:12" ht="12.75">
      <c r="A981" s="296"/>
      <c r="B981" s="37"/>
      <c r="C981" s="37"/>
      <c r="D981" s="216"/>
      <c r="E981" s="11"/>
      <c r="F981" s="11"/>
      <c r="G981" s="5"/>
      <c r="H981" s="100"/>
      <c r="I981" s="402"/>
      <c r="K981" s="60"/>
      <c r="L981" s="99"/>
    </row>
    <row r="982" spans="1:12" ht="12.75">
      <c r="A982" s="296"/>
      <c r="B982" s="37"/>
      <c r="C982" s="37"/>
      <c r="D982" s="216"/>
      <c r="E982" s="11"/>
      <c r="F982" s="11"/>
      <c r="G982" s="5"/>
      <c r="H982" s="100"/>
      <c r="I982" s="402"/>
      <c r="K982" s="60"/>
      <c r="L982" s="99"/>
    </row>
    <row r="983" spans="1:12" ht="12.75">
      <c r="A983" s="296"/>
      <c r="B983" s="37"/>
      <c r="C983" s="37"/>
      <c r="D983" s="216"/>
      <c r="E983" s="11"/>
      <c r="F983" s="11"/>
      <c r="G983" s="5"/>
      <c r="H983" s="100"/>
      <c r="I983" s="402"/>
      <c r="K983" s="60"/>
      <c r="L983" s="99"/>
    </row>
    <row r="984" ht="12.75">
      <c r="F984"/>
    </row>
    <row r="985" spans="1:12" s="87" customFormat="1" ht="12.75" customHeight="1">
      <c r="A985" s="168">
        <v>39122</v>
      </c>
      <c r="B985" s="169"/>
      <c r="E985" s="170">
        <v>15</v>
      </c>
      <c r="F985" s="21"/>
      <c r="G985" s="169"/>
      <c r="H985" s="169"/>
      <c r="K985"/>
      <c r="L985" s="170" t="s">
        <v>175</v>
      </c>
    </row>
    <row r="986" spans="1:12" ht="15">
      <c r="A986" s="568" t="s">
        <v>370</v>
      </c>
      <c r="B986" s="568"/>
      <c r="C986" s="568"/>
      <c r="D986" s="568"/>
      <c r="E986" s="568"/>
      <c r="F986" s="568"/>
      <c r="G986" s="568"/>
      <c r="H986" s="568"/>
      <c r="I986" s="568"/>
      <c r="J986" s="568"/>
      <c r="K986" s="568"/>
      <c r="L986" s="568"/>
    </row>
    <row r="987" spans="1:9" ht="15">
      <c r="A987" s="112"/>
      <c r="B987" s="83"/>
      <c r="C987" s="83"/>
      <c r="D987" s="83"/>
      <c r="E987" s="83"/>
      <c r="F987" s="384"/>
      <c r="G987" s="84"/>
      <c r="H987" s="84"/>
      <c r="I987" s="85"/>
    </row>
    <row r="988" spans="1:12" ht="15">
      <c r="A988" s="146"/>
      <c r="B988" s="147"/>
      <c r="C988" s="147"/>
      <c r="D988" s="147"/>
      <c r="E988" s="147"/>
      <c r="F988" s="373"/>
      <c r="G988" s="33"/>
      <c r="H988" s="137" t="s">
        <v>169</v>
      </c>
      <c r="I988" s="137" t="s">
        <v>0</v>
      </c>
      <c r="K988" s="137" t="s">
        <v>169</v>
      </c>
      <c r="L988" s="137" t="s">
        <v>0</v>
      </c>
    </row>
    <row r="989" spans="1:12" ht="12.75">
      <c r="A989" s="148" t="s">
        <v>212</v>
      </c>
      <c r="B989" s="149"/>
      <c r="C989" s="150"/>
      <c r="D989" s="149"/>
      <c r="E989" s="149"/>
      <c r="F989" s="374"/>
      <c r="G989" s="27"/>
      <c r="H989" s="138" t="s">
        <v>2</v>
      </c>
      <c r="I989" s="138" t="s">
        <v>2</v>
      </c>
      <c r="K989" s="138" t="s">
        <v>2</v>
      </c>
      <c r="L989" s="138" t="s">
        <v>2</v>
      </c>
    </row>
    <row r="990" spans="1:12" ht="12.75">
      <c r="A990" s="153"/>
      <c r="B990" s="152"/>
      <c r="C990" s="152"/>
      <c r="D990" s="152"/>
      <c r="E990" s="152"/>
      <c r="F990" s="375"/>
      <c r="H990" s="139">
        <v>2004</v>
      </c>
      <c r="I990" s="139">
        <v>2004</v>
      </c>
      <c r="K990" s="139">
        <v>2007</v>
      </c>
      <c r="L990" s="139">
        <v>2007</v>
      </c>
    </row>
    <row r="991" spans="1:12" ht="12.75">
      <c r="A991" s="157"/>
      <c r="B991" s="136">
        <v>2004</v>
      </c>
      <c r="C991" s="136">
        <v>2005</v>
      </c>
      <c r="D991" s="361">
        <v>2006</v>
      </c>
      <c r="E991" s="361">
        <v>2007</v>
      </c>
      <c r="F991" s="361">
        <v>2008</v>
      </c>
      <c r="G991" s="197"/>
      <c r="H991" s="136" t="s">
        <v>354</v>
      </c>
      <c r="I991" s="136" t="s">
        <v>354</v>
      </c>
      <c r="K991" s="136" t="s">
        <v>354</v>
      </c>
      <c r="L991" s="136" t="s">
        <v>354</v>
      </c>
    </row>
    <row r="992" spans="1:12" ht="12.75">
      <c r="A992" s="35" t="s">
        <v>52</v>
      </c>
      <c r="B992" s="10">
        <v>271</v>
      </c>
      <c r="C992" s="13">
        <v>253</v>
      </c>
      <c r="D992" s="41">
        <v>175</v>
      </c>
      <c r="E992" s="41">
        <v>175</v>
      </c>
      <c r="F992" s="41">
        <v>194</v>
      </c>
      <c r="G992" s="5"/>
      <c r="H992" s="59">
        <f aca="true" t="shared" si="125" ref="H992:H1022">(F992-B992)</f>
        <v>-77</v>
      </c>
      <c r="I992" s="358">
        <f aca="true" t="shared" si="126" ref="I992:I1022">(F992-B992)/B992</f>
        <v>-0.28413284132841327</v>
      </c>
      <c r="K992" s="128">
        <f aca="true" t="shared" si="127" ref="K992:K1039">(F992-E992)</f>
        <v>19</v>
      </c>
      <c r="L992" s="57">
        <f aca="true" t="shared" si="128" ref="L992:L1011">(F992-E992)/E992</f>
        <v>0.10857142857142857</v>
      </c>
    </row>
    <row r="993" spans="1:12" ht="12.75">
      <c r="A993" s="35" t="s">
        <v>53</v>
      </c>
      <c r="B993" s="10">
        <v>92</v>
      </c>
      <c r="C993" s="13">
        <v>112</v>
      </c>
      <c r="D993" s="41">
        <v>65</v>
      </c>
      <c r="E993" s="41">
        <v>83</v>
      </c>
      <c r="F993" s="41">
        <v>104</v>
      </c>
      <c r="G993" s="5"/>
      <c r="H993" s="58">
        <f t="shared" si="125"/>
        <v>12</v>
      </c>
      <c r="I993" s="201">
        <f t="shared" si="126"/>
        <v>0.13043478260869565</v>
      </c>
      <c r="K993" s="128">
        <f t="shared" si="127"/>
        <v>21</v>
      </c>
      <c r="L993" s="57">
        <f t="shared" si="128"/>
        <v>0.25301204819277107</v>
      </c>
    </row>
    <row r="994" spans="1:12" ht="12.75">
      <c r="A994" s="35" t="s">
        <v>385</v>
      </c>
      <c r="B994" s="166"/>
      <c r="C994" s="166"/>
      <c r="D994" s="166"/>
      <c r="E994" s="166"/>
      <c r="F994" s="41">
        <v>3</v>
      </c>
      <c r="G994" s="5"/>
      <c r="H994" s="58" t="s">
        <v>255</v>
      </c>
      <c r="I994" s="58" t="s">
        <v>255</v>
      </c>
      <c r="K994" s="58" t="s">
        <v>255</v>
      </c>
      <c r="L994" s="58" t="s">
        <v>255</v>
      </c>
    </row>
    <row r="995" spans="1:12" ht="12.75">
      <c r="A995" s="35" t="s">
        <v>56</v>
      </c>
      <c r="B995" s="10">
        <v>11</v>
      </c>
      <c r="C995" s="13">
        <v>4</v>
      </c>
      <c r="D995" s="41">
        <v>2</v>
      </c>
      <c r="E995" s="41">
        <v>2</v>
      </c>
      <c r="F995" s="41">
        <v>0</v>
      </c>
      <c r="G995" s="5"/>
      <c r="H995" s="59">
        <f t="shared" si="125"/>
        <v>-11</v>
      </c>
      <c r="I995" s="358">
        <f t="shared" si="126"/>
        <v>-1</v>
      </c>
      <c r="K995" s="348">
        <f t="shared" si="127"/>
        <v>-2</v>
      </c>
      <c r="L995" s="349">
        <f t="shared" si="128"/>
        <v>-1</v>
      </c>
    </row>
    <row r="996" spans="1:12" ht="12.75">
      <c r="A996" s="65" t="s">
        <v>57</v>
      </c>
      <c r="B996" s="10">
        <v>12</v>
      </c>
      <c r="C996" s="13">
        <v>3</v>
      </c>
      <c r="D996" s="41">
        <v>1</v>
      </c>
      <c r="E996" s="41">
        <v>0</v>
      </c>
      <c r="F996" s="41">
        <v>0</v>
      </c>
      <c r="G996" s="5"/>
      <c r="H996" s="59">
        <f t="shared" si="125"/>
        <v>-12</v>
      </c>
      <c r="I996" s="358">
        <f t="shared" si="126"/>
        <v>-1</v>
      </c>
      <c r="K996" s="128">
        <f t="shared" si="127"/>
        <v>0</v>
      </c>
      <c r="L996" s="57">
        <v>0</v>
      </c>
    </row>
    <row r="997" spans="1:12" ht="12.75">
      <c r="A997" s="65" t="s">
        <v>55</v>
      </c>
      <c r="B997" s="10">
        <v>49</v>
      </c>
      <c r="C997" s="13">
        <v>65</v>
      </c>
      <c r="D997" s="41">
        <v>39</v>
      </c>
      <c r="E997" s="41">
        <v>61</v>
      </c>
      <c r="F997" s="41">
        <v>61</v>
      </c>
      <c r="G997" s="5"/>
      <c r="H997" s="58">
        <f t="shared" si="125"/>
        <v>12</v>
      </c>
      <c r="I997" s="201">
        <f t="shared" si="126"/>
        <v>0.24489795918367346</v>
      </c>
      <c r="K997" s="128">
        <f t="shared" si="127"/>
        <v>0</v>
      </c>
      <c r="L997" s="57">
        <f t="shared" si="128"/>
        <v>0</v>
      </c>
    </row>
    <row r="998" spans="1:12" ht="12.75">
      <c r="A998" s="35" t="s">
        <v>54</v>
      </c>
      <c r="B998" s="10">
        <v>30</v>
      </c>
      <c r="C998" s="13">
        <v>33</v>
      </c>
      <c r="D998" s="41">
        <v>18</v>
      </c>
      <c r="E998" s="41">
        <v>17</v>
      </c>
      <c r="F998" s="41">
        <v>15</v>
      </c>
      <c r="G998" s="5"/>
      <c r="H998" s="59">
        <f t="shared" si="125"/>
        <v>-15</v>
      </c>
      <c r="I998" s="358">
        <f t="shared" si="126"/>
        <v>-0.5</v>
      </c>
      <c r="K998" s="348">
        <f t="shared" si="127"/>
        <v>-2</v>
      </c>
      <c r="L998" s="349">
        <f t="shared" si="128"/>
        <v>-0.11764705882352941</v>
      </c>
    </row>
    <row r="999" spans="1:12" ht="12.75">
      <c r="A999" s="35" t="s">
        <v>197</v>
      </c>
      <c r="B999" s="10">
        <v>14</v>
      </c>
      <c r="C999" s="13">
        <v>5</v>
      </c>
      <c r="D999" s="41">
        <v>1</v>
      </c>
      <c r="E999" s="41">
        <v>0</v>
      </c>
      <c r="F999" s="41">
        <v>0</v>
      </c>
      <c r="G999" s="5"/>
      <c r="H999" s="59">
        <f t="shared" si="125"/>
        <v>-14</v>
      </c>
      <c r="I999" s="358">
        <f t="shared" si="126"/>
        <v>-1</v>
      </c>
      <c r="K999" s="128">
        <f t="shared" si="127"/>
        <v>0</v>
      </c>
      <c r="L999" s="57">
        <v>0</v>
      </c>
    </row>
    <row r="1000" spans="1:12" ht="12.75">
      <c r="A1000" s="319" t="s">
        <v>58</v>
      </c>
      <c r="B1000" s="10">
        <v>26</v>
      </c>
      <c r="C1000" s="13">
        <v>32</v>
      </c>
      <c r="D1000" s="41">
        <v>17</v>
      </c>
      <c r="E1000" s="41">
        <v>24</v>
      </c>
      <c r="F1000" s="41">
        <v>19</v>
      </c>
      <c r="G1000" s="5"/>
      <c r="H1000" s="59">
        <f t="shared" si="125"/>
        <v>-7</v>
      </c>
      <c r="I1000" s="358">
        <f t="shared" si="126"/>
        <v>-0.2692307692307692</v>
      </c>
      <c r="K1000" s="348">
        <f t="shared" si="127"/>
        <v>-5</v>
      </c>
      <c r="L1000" s="349">
        <f t="shared" si="128"/>
        <v>-0.20833333333333334</v>
      </c>
    </row>
    <row r="1001" spans="1:12" ht="12.75">
      <c r="A1001" s="65" t="s">
        <v>59</v>
      </c>
      <c r="B1001" s="10">
        <v>13</v>
      </c>
      <c r="C1001" s="13">
        <v>15</v>
      </c>
      <c r="D1001" s="41">
        <v>9</v>
      </c>
      <c r="E1001" s="41">
        <v>32</v>
      </c>
      <c r="F1001" s="41">
        <v>30</v>
      </c>
      <c r="G1001" s="5"/>
      <c r="H1001" s="58">
        <f t="shared" si="125"/>
        <v>17</v>
      </c>
      <c r="I1001" s="201">
        <f t="shared" si="126"/>
        <v>1.3076923076923077</v>
      </c>
      <c r="K1001" s="348">
        <f t="shared" si="127"/>
        <v>-2</v>
      </c>
      <c r="L1001" s="349">
        <f t="shared" si="128"/>
        <v>-0.0625</v>
      </c>
    </row>
    <row r="1002" spans="1:12" ht="15.75" customHeight="1">
      <c r="A1002" s="65" t="s">
        <v>60</v>
      </c>
      <c r="B1002" s="10">
        <v>83</v>
      </c>
      <c r="C1002" s="13">
        <v>89</v>
      </c>
      <c r="D1002" s="41">
        <v>40</v>
      </c>
      <c r="E1002" s="41">
        <v>63</v>
      </c>
      <c r="F1002" s="41">
        <v>66</v>
      </c>
      <c r="G1002" s="5"/>
      <c r="H1002" s="59">
        <f t="shared" si="125"/>
        <v>-17</v>
      </c>
      <c r="I1002" s="358">
        <f t="shared" si="126"/>
        <v>-0.20481927710843373</v>
      </c>
      <c r="K1002" s="128">
        <f t="shared" si="127"/>
        <v>3</v>
      </c>
      <c r="L1002" s="57">
        <f t="shared" si="128"/>
        <v>0.047619047619047616</v>
      </c>
    </row>
    <row r="1003" spans="1:12" ht="12.75">
      <c r="A1003" s="35" t="s">
        <v>61</v>
      </c>
      <c r="B1003" s="10">
        <v>10</v>
      </c>
      <c r="C1003" s="13">
        <v>2</v>
      </c>
      <c r="D1003" s="41">
        <v>1</v>
      </c>
      <c r="E1003" s="41">
        <v>0</v>
      </c>
      <c r="F1003" s="41">
        <v>0</v>
      </c>
      <c r="G1003" s="5"/>
      <c r="H1003" s="59">
        <f t="shared" si="125"/>
        <v>-10</v>
      </c>
      <c r="I1003" s="358">
        <f t="shared" si="126"/>
        <v>-1</v>
      </c>
      <c r="K1003" s="128">
        <f t="shared" si="127"/>
        <v>0</v>
      </c>
      <c r="L1003" s="57">
        <v>0</v>
      </c>
    </row>
    <row r="1004" spans="1:12" ht="12.75">
      <c r="A1004" s="65" t="s">
        <v>62</v>
      </c>
      <c r="B1004" s="10">
        <v>68</v>
      </c>
      <c r="C1004" s="13">
        <v>121</v>
      </c>
      <c r="D1004" s="41">
        <v>68</v>
      </c>
      <c r="E1004" s="41">
        <v>81</v>
      </c>
      <c r="F1004" s="41">
        <v>60</v>
      </c>
      <c r="G1004" s="5"/>
      <c r="H1004" s="59">
        <f t="shared" si="125"/>
        <v>-8</v>
      </c>
      <c r="I1004" s="358">
        <f t="shared" si="126"/>
        <v>-0.11764705882352941</v>
      </c>
      <c r="K1004" s="348">
        <f t="shared" si="127"/>
        <v>-21</v>
      </c>
      <c r="L1004" s="57">
        <f t="shared" si="128"/>
        <v>-0.25925925925925924</v>
      </c>
    </row>
    <row r="1005" spans="1:12" ht="12.75">
      <c r="A1005" s="65" t="s">
        <v>63</v>
      </c>
      <c r="B1005" s="10">
        <v>86</v>
      </c>
      <c r="C1005" s="13">
        <v>80</v>
      </c>
      <c r="D1005" s="41">
        <v>49</v>
      </c>
      <c r="E1005" s="41">
        <v>57</v>
      </c>
      <c r="F1005" s="41">
        <v>80</v>
      </c>
      <c r="G1005" s="5"/>
      <c r="H1005" s="59">
        <f t="shared" si="125"/>
        <v>-6</v>
      </c>
      <c r="I1005" s="358">
        <f t="shared" si="126"/>
        <v>-0.06976744186046512</v>
      </c>
      <c r="K1005" s="128">
        <f t="shared" si="127"/>
        <v>23</v>
      </c>
      <c r="L1005" s="57">
        <f t="shared" si="128"/>
        <v>0.40350877192982454</v>
      </c>
    </row>
    <row r="1006" spans="1:12" ht="12.75">
      <c r="A1006" s="65" t="s">
        <v>386</v>
      </c>
      <c r="B1006" s="166"/>
      <c r="C1006" s="166"/>
      <c r="D1006" s="166"/>
      <c r="E1006" s="166"/>
      <c r="F1006" s="41">
        <v>0</v>
      </c>
      <c r="G1006" s="5"/>
      <c r="H1006" s="58" t="s">
        <v>255</v>
      </c>
      <c r="I1006" s="58" t="s">
        <v>255</v>
      </c>
      <c r="K1006" s="58" t="s">
        <v>255</v>
      </c>
      <c r="L1006" s="58" t="s">
        <v>255</v>
      </c>
    </row>
    <row r="1007" spans="1:12" ht="12.75">
      <c r="A1007" s="65" t="s">
        <v>204</v>
      </c>
      <c r="B1007" s="10">
        <v>22</v>
      </c>
      <c r="C1007" s="13">
        <v>34</v>
      </c>
      <c r="D1007" s="41">
        <v>10</v>
      </c>
      <c r="E1007" s="41">
        <v>20</v>
      </c>
      <c r="F1007" s="41">
        <v>13</v>
      </c>
      <c r="G1007" s="5"/>
      <c r="H1007" s="59">
        <f t="shared" si="125"/>
        <v>-9</v>
      </c>
      <c r="I1007" s="358">
        <f t="shared" si="126"/>
        <v>-0.4090909090909091</v>
      </c>
      <c r="K1007" s="348">
        <f t="shared" si="127"/>
        <v>-7</v>
      </c>
      <c r="L1007" s="349">
        <f t="shared" si="128"/>
        <v>-0.35</v>
      </c>
    </row>
    <row r="1008" spans="1:12" ht="12.75">
      <c r="A1008" s="65" t="s">
        <v>205</v>
      </c>
      <c r="B1008" s="10">
        <v>25</v>
      </c>
      <c r="C1008" s="13">
        <v>19</v>
      </c>
      <c r="D1008" s="41">
        <v>9</v>
      </c>
      <c r="E1008" s="41">
        <v>13</v>
      </c>
      <c r="F1008" s="41">
        <v>17</v>
      </c>
      <c r="G1008" s="5"/>
      <c r="H1008" s="59">
        <f t="shared" si="125"/>
        <v>-8</v>
      </c>
      <c r="I1008" s="358">
        <f t="shared" si="126"/>
        <v>-0.32</v>
      </c>
      <c r="K1008" s="128">
        <f t="shared" si="127"/>
        <v>4</v>
      </c>
      <c r="L1008" s="57">
        <f t="shared" si="128"/>
        <v>0.3076923076923077</v>
      </c>
    </row>
    <row r="1009" spans="1:12" ht="12.75">
      <c r="A1009" s="65" t="s">
        <v>203</v>
      </c>
      <c r="B1009" s="10">
        <v>19</v>
      </c>
      <c r="C1009" s="13">
        <v>9</v>
      </c>
      <c r="D1009" s="41">
        <v>2</v>
      </c>
      <c r="E1009" s="41">
        <v>0</v>
      </c>
      <c r="F1009" s="41">
        <v>0</v>
      </c>
      <c r="G1009" s="5"/>
      <c r="H1009" s="59">
        <f t="shared" si="125"/>
        <v>-19</v>
      </c>
      <c r="I1009" s="358">
        <f t="shared" si="126"/>
        <v>-1</v>
      </c>
      <c r="K1009" s="128">
        <f t="shared" si="127"/>
        <v>0</v>
      </c>
      <c r="L1009" s="57">
        <v>0</v>
      </c>
    </row>
    <row r="1010" spans="1:12" ht="12.75">
      <c r="A1010" s="35" t="s">
        <v>65</v>
      </c>
      <c r="B1010" s="10">
        <v>123</v>
      </c>
      <c r="C1010" s="13">
        <v>111</v>
      </c>
      <c r="D1010" s="41">
        <v>55</v>
      </c>
      <c r="E1010" s="41">
        <v>78</v>
      </c>
      <c r="F1010" s="41">
        <v>85</v>
      </c>
      <c r="G1010" s="5"/>
      <c r="H1010" s="59">
        <f t="shared" si="125"/>
        <v>-38</v>
      </c>
      <c r="I1010" s="358">
        <f t="shared" si="126"/>
        <v>-0.3089430894308943</v>
      </c>
      <c r="K1010" s="128">
        <f t="shared" si="127"/>
        <v>7</v>
      </c>
      <c r="L1010" s="57">
        <f t="shared" si="128"/>
        <v>0.08974358974358974</v>
      </c>
    </row>
    <row r="1011" spans="1:12" ht="12.75">
      <c r="A1011" s="35" t="s">
        <v>66</v>
      </c>
      <c r="B1011" s="10">
        <v>146</v>
      </c>
      <c r="C1011" s="13">
        <v>154</v>
      </c>
      <c r="D1011" s="41">
        <v>61</v>
      </c>
      <c r="E1011" s="41">
        <v>75</v>
      </c>
      <c r="F1011" s="41">
        <v>71</v>
      </c>
      <c r="G1011" s="5"/>
      <c r="H1011" s="59">
        <f t="shared" si="125"/>
        <v>-75</v>
      </c>
      <c r="I1011" s="358">
        <f t="shared" si="126"/>
        <v>-0.5136986301369864</v>
      </c>
      <c r="K1011" s="348">
        <f t="shared" si="127"/>
        <v>-4</v>
      </c>
      <c r="L1011" s="349">
        <f t="shared" si="128"/>
        <v>-0.05333333333333334</v>
      </c>
    </row>
    <row r="1012" spans="1:12" ht="12.75">
      <c r="A1012" s="35" t="s">
        <v>64</v>
      </c>
      <c r="B1012" s="10">
        <v>12</v>
      </c>
      <c r="C1012" s="13">
        <v>3</v>
      </c>
      <c r="D1012" s="41">
        <v>0</v>
      </c>
      <c r="E1012" s="41">
        <v>0</v>
      </c>
      <c r="F1012" s="41">
        <v>0</v>
      </c>
      <c r="G1012" s="5"/>
      <c r="H1012" s="59">
        <f t="shared" si="125"/>
        <v>-12</v>
      </c>
      <c r="I1012" s="358">
        <f t="shared" si="126"/>
        <v>-1</v>
      </c>
      <c r="K1012" s="128">
        <f t="shared" si="127"/>
        <v>0</v>
      </c>
      <c r="L1012" s="57">
        <v>0</v>
      </c>
    </row>
    <row r="1013" spans="1:12" ht="12.75">
      <c r="A1013" s="35" t="s">
        <v>67</v>
      </c>
      <c r="B1013" s="10">
        <v>62</v>
      </c>
      <c r="C1013" s="13">
        <v>70</v>
      </c>
      <c r="D1013" s="41">
        <v>54</v>
      </c>
      <c r="E1013" s="41">
        <v>42</v>
      </c>
      <c r="F1013" s="41">
        <v>45</v>
      </c>
      <c r="G1013" s="5"/>
      <c r="H1013" s="59">
        <f t="shared" si="125"/>
        <v>-17</v>
      </c>
      <c r="I1013" s="358">
        <f t="shared" si="126"/>
        <v>-0.27419354838709675</v>
      </c>
      <c r="K1013" s="128">
        <f t="shared" si="127"/>
        <v>3</v>
      </c>
      <c r="L1013" s="57">
        <f aca="true" t="shared" si="129" ref="L1013:L1030">(F1013-E1013)/E1013</f>
        <v>0.07142857142857142</v>
      </c>
    </row>
    <row r="1014" spans="1:12" ht="12.75">
      <c r="A1014" s="35" t="s">
        <v>68</v>
      </c>
      <c r="B1014" s="10">
        <v>200</v>
      </c>
      <c r="C1014" s="13">
        <v>177</v>
      </c>
      <c r="D1014" s="41">
        <v>110</v>
      </c>
      <c r="E1014" s="41">
        <v>151</v>
      </c>
      <c r="F1014" s="41">
        <v>194</v>
      </c>
      <c r="G1014" s="5"/>
      <c r="H1014" s="59">
        <f t="shared" si="125"/>
        <v>-6</v>
      </c>
      <c r="I1014" s="358">
        <f t="shared" si="126"/>
        <v>-0.03</v>
      </c>
      <c r="K1014" s="128">
        <f t="shared" si="127"/>
        <v>43</v>
      </c>
      <c r="L1014" s="57">
        <f t="shared" si="129"/>
        <v>0.2847682119205298</v>
      </c>
    </row>
    <row r="1015" spans="1:12" ht="12.75">
      <c r="A1015" s="35" t="s">
        <v>69</v>
      </c>
      <c r="B1015" s="10">
        <v>1124</v>
      </c>
      <c r="C1015" s="13">
        <v>1244</v>
      </c>
      <c r="D1015" s="41">
        <v>708</v>
      </c>
      <c r="E1015" s="41">
        <v>783</v>
      </c>
      <c r="F1015" s="41">
        <v>866</v>
      </c>
      <c r="G1015" s="5"/>
      <c r="H1015" s="59">
        <f t="shared" si="125"/>
        <v>-258</v>
      </c>
      <c r="I1015" s="358">
        <f t="shared" si="126"/>
        <v>-0.22953736654804271</v>
      </c>
      <c r="K1015" s="128">
        <f t="shared" si="127"/>
        <v>83</v>
      </c>
      <c r="L1015" s="57">
        <f t="shared" si="129"/>
        <v>0.10600255427841634</v>
      </c>
    </row>
    <row r="1016" spans="1:12" ht="12.75">
      <c r="A1016" s="127" t="s">
        <v>70</v>
      </c>
      <c r="B1016" s="10">
        <v>137</v>
      </c>
      <c r="C1016" s="4">
        <v>103</v>
      </c>
      <c r="D1016" s="41">
        <v>57</v>
      </c>
      <c r="E1016" s="41">
        <v>41</v>
      </c>
      <c r="F1016" s="41">
        <v>49</v>
      </c>
      <c r="G1016" s="5"/>
      <c r="H1016" s="59">
        <f t="shared" si="125"/>
        <v>-88</v>
      </c>
      <c r="I1016" s="358">
        <f t="shared" si="126"/>
        <v>-0.6423357664233577</v>
      </c>
      <c r="K1016" s="128">
        <f t="shared" si="127"/>
        <v>8</v>
      </c>
      <c r="L1016" s="57">
        <f t="shared" si="129"/>
        <v>0.1951219512195122</v>
      </c>
    </row>
    <row r="1017" spans="1:12" ht="12.75">
      <c r="A1017" s="35" t="s">
        <v>71</v>
      </c>
      <c r="B1017" s="10">
        <v>36</v>
      </c>
      <c r="C1017" s="13">
        <v>38</v>
      </c>
      <c r="D1017" s="41">
        <v>27</v>
      </c>
      <c r="E1017" s="41">
        <v>30</v>
      </c>
      <c r="F1017" s="41">
        <v>23</v>
      </c>
      <c r="G1017" s="5"/>
      <c r="H1017" s="59">
        <f t="shared" si="125"/>
        <v>-13</v>
      </c>
      <c r="I1017" s="358">
        <f t="shared" si="126"/>
        <v>-0.3611111111111111</v>
      </c>
      <c r="K1017" s="348">
        <f t="shared" si="127"/>
        <v>-7</v>
      </c>
      <c r="L1017" s="349">
        <f t="shared" si="129"/>
        <v>-0.23333333333333334</v>
      </c>
    </row>
    <row r="1018" spans="1:12" ht="12.75">
      <c r="A1018" s="35" t="s">
        <v>317</v>
      </c>
      <c r="B1018" s="10">
        <v>48</v>
      </c>
      <c r="C1018" s="13">
        <v>30</v>
      </c>
      <c r="D1018" s="41">
        <v>19</v>
      </c>
      <c r="E1018" s="41">
        <v>24</v>
      </c>
      <c r="F1018" s="41">
        <v>22</v>
      </c>
      <c r="G1018" s="5"/>
      <c r="H1018" s="59">
        <f t="shared" si="125"/>
        <v>-26</v>
      </c>
      <c r="I1018" s="358">
        <f t="shared" si="126"/>
        <v>-0.5416666666666666</v>
      </c>
      <c r="K1018" s="348">
        <f t="shared" si="127"/>
        <v>-2</v>
      </c>
      <c r="L1018" s="349">
        <f t="shared" si="129"/>
        <v>-0.08333333333333333</v>
      </c>
    </row>
    <row r="1019" spans="1:12" ht="12.75">
      <c r="A1019" s="35" t="s">
        <v>72</v>
      </c>
      <c r="B1019" s="10">
        <v>112</v>
      </c>
      <c r="C1019" s="13">
        <v>92</v>
      </c>
      <c r="D1019" s="41">
        <v>51</v>
      </c>
      <c r="E1019" s="41">
        <v>60</v>
      </c>
      <c r="F1019" s="41">
        <v>59</v>
      </c>
      <c r="G1019" s="5"/>
      <c r="H1019" s="59">
        <f t="shared" si="125"/>
        <v>-53</v>
      </c>
      <c r="I1019" s="358">
        <f t="shared" si="126"/>
        <v>-0.4732142857142857</v>
      </c>
      <c r="K1019" s="348">
        <f t="shared" si="127"/>
        <v>-1</v>
      </c>
      <c r="L1019" s="349">
        <f t="shared" si="129"/>
        <v>-0.016666666666666666</v>
      </c>
    </row>
    <row r="1020" spans="1:12" ht="12.75">
      <c r="A1020" s="217" t="s">
        <v>242</v>
      </c>
      <c r="B1020" s="13">
        <v>15</v>
      </c>
      <c r="C1020" s="13">
        <v>12</v>
      </c>
      <c r="D1020" s="41">
        <v>2</v>
      </c>
      <c r="E1020" s="41">
        <v>0</v>
      </c>
      <c r="F1020" s="41">
        <v>0</v>
      </c>
      <c r="G1020" s="5"/>
      <c r="H1020" s="59">
        <f t="shared" si="125"/>
        <v>-15</v>
      </c>
      <c r="I1020" s="358">
        <f t="shared" si="126"/>
        <v>-1</v>
      </c>
      <c r="K1020" s="128">
        <f t="shared" si="127"/>
        <v>0</v>
      </c>
      <c r="L1020" s="57">
        <v>0</v>
      </c>
    </row>
    <row r="1021" spans="1:12" ht="12.75">
      <c r="A1021" s="35" t="s">
        <v>73</v>
      </c>
      <c r="B1021" s="10">
        <v>45</v>
      </c>
      <c r="C1021" s="13">
        <v>38</v>
      </c>
      <c r="D1021" s="41">
        <v>19</v>
      </c>
      <c r="E1021" s="41">
        <v>24</v>
      </c>
      <c r="F1021" s="41">
        <v>24</v>
      </c>
      <c r="H1021" s="59">
        <f t="shared" si="125"/>
        <v>-21</v>
      </c>
      <c r="I1021" s="358">
        <f t="shared" si="126"/>
        <v>-0.4666666666666667</v>
      </c>
      <c r="K1021" s="128">
        <f t="shared" si="127"/>
        <v>0</v>
      </c>
      <c r="L1021" s="57">
        <f t="shared" si="129"/>
        <v>0</v>
      </c>
    </row>
    <row r="1022" spans="1:12" ht="12.75">
      <c r="A1022" s="35" t="s">
        <v>75</v>
      </c>
      <c r="B1022" s="10">
        <v>117</v>
      </c>
      <c r="C1022" s="13">
        <v>134</v>
      </c>
      <c r="D1022" s="41">
        <v>72</v>
      </c>
      <c r="E1022" s="41">
        <v>88</v>
      </c>
      <c r="F1022" s="41">
        <v>97</v>
      </c>
      <c r="G1022" s="5"/>
      <c r="H1022" s="59">
        <f t="shared" si="125"/>
        <v>-20</v>
      </c>
      <c r="I1022" s="358">
        <f t="shared" si="126"/>
        <v>-0.17094017094017094</v>
      </c>
      <c r="K1022" s="128">
        <f t="shared" si="127"/>
        <v>9</v>
      </c>
      <c r="L1022" s="57">
        <f t="shared" si="129"/>
        <v>0.10227272727272728</v>
      </c>
    </row>
    <row r="1023" spans="1:12" ht="12.75">
      <c r="A1023" s="113" t="s">
        <v>211</v>
      </c>
      <c r="B1023" s="10">
        <v>7</v>
      </c>
      <c r="C1023" s="13">
        <v>22</v>
      </c>
      <c r="D1023" s="41">
        <v>22</v>
      </c>
      <c r="E1023" s="41">
        <v>31</v>
      </c>
      <c r="F1023" s="41">
        <v>36</v>
      </c>
      <c r="G1023" s="5"/>
      <c r="H1023" s="58" t="s">
        <v>255</v>
      </c>
      <c r="I1023" s="58" t="s">
        <v>255</v>
      </c>
      <c r="K1023" s="128">
        <f t="shared" si="127"/>
        <v>5</v>
      </c>
      <c r="L1023" s="57">
        <f t="shared" si="129"/>
        <v>0.16129032258064516</v>
      </c>
    </row>
    <row r="1024" spans="1:12" ht="12.75">
      <c r="A1024" s="65" t="s">
        <v>246</v>
      </c>
      <c r="B1024" s="10">
        <v>8</v>
      </c>
      <c r="C1024" s="13">
        <v>58</v>
      </c>
      <c r="D1024" s="41">
        <v>53</v>
      </c>
      <c r="E1024" s="41">
        <v>59</v>
      </c>
      <c r="F1024" s="41">
        <v>84</v>
      </c>
      <c r="G1024" s="5"/>
      <c r="H1024" s="58" t="s">
        <v>255</v>
      </c>
      <c r="I1024" s="58" t="s">
        <v>255</v>
      </c>
      <c r="K1024" s="128">
        <f t="shared" si="127"/>
        <v>25</v>
      </c>
      <c r="L1024" s="57">
        <f t="shared" si="129"/>
        <v>0.423728813559322</v>
      </c>
    </row>
    <row r="1025" spans="1:12" ht="12.75">
      <c r="A1025" s="65" t="s">
        <v>74</v>
      </c>
      <c r="B1025" s="10">
        <v>82</v>
      </c>
      <c r="C1025" s="13">
        <v>114</v>
      </c>
      <c r="D1025" s="41">
        <v>51</v>
      </c>
      <c r="E1025" s="41">
        <v>66</v>
      </c>
      <c r="F1025" s="41">
        <v>68</v>
      </c>
      <c r="G1025" s="5"/>
      <c r="H1025" s="59">
        <f aca="true" t="shared" si="130" ref="H1025:H1031">(F1025-B1025)</f>
        <v>-14</v>
      </c>
      <c r="I1025" s="358">
        <f aca="true" t="shared" si="131" ref="I1025:I1031">(F1025-B1025)/B1025</f>
        <v>-0.17073170731707318</v>
      </c>
      <c r="J1025" s="352"/>
      <c r="K1025" s="128">
        <f t="shared" si="127"/>
        <v>2</v>
      </c>
      <c r="L1025" s="57">
        <f t="shared" si="129"/>
        <v>0.030303030303030304</v>
      </c>
    </row>
    <row r="1026" spans="1:12" ht="12.75">
      <c r="A1026" s="35" t="s">
        <v>76</v>
      </c>
      <c r="B1026" s="10">
        <v>102</v>
      </c>
      <c r="C1026" s="13">
        <v>110</v>
      </c>
      <c r="D1026" s="41">
        <v>56</v>
      </c>
      <c r="E1026" s="41">
        <v>82</v>
      </c>
      <c r="F1026" s="41">
        <v>236</v>
      </c>
      <c r="G1026" s="5"/>
      <c r="H1026" s="58">
        <f t="shared" si="130"/>
        <v>134</v>
      </c>
      <c r="I1026" s="201">
        <f t="shared" si="131"/>
        <v>1.3137254901960784</v>
      </c>
      <c r="K1026" s="128">
        <f t="shared" si="127"/>
        <v>154</v>
      </c>
      <c r="L1026" s="57">
        <f t="shared" si="129"/>
        <v>1.8780487804878048</v>
      </c>
    </row>
    <row r="1027" spans="1:12" ht="12.75">
      <c r="A1027" s="35" t="s">
        <v>77</v>
      </c>
      <c r="B1027" s="10">
        <v>76</v>
      </c>
      <c r="C1027" s="13">
        <v>65</v>
      </c>
      <c r="D1027" s="41">
        <v>24</v>
      </c>
      <c r="E1027" s="41">
        <v>27</v>
      </c>
      <c r="F1027" s="41">
        <v>37</v>
      </c>
      <c r="G1027" s="5"/>
      <c r="H1027" s="59">
        <f t="shared" si="130"/>
        <v>-39</v>
      </c>
      <c r="I1027" s="358">
        <f t="shared" si="131"/>
        <v>-0.5131578947368421</v>
      </c>
      <c r="K1027" s="128">
        <f t="shared" si="127"/>
        <v>10</v>
      </c>
      <c r="L1027" s="57">
        <f t="shared" si="129"/>
        <v>0.37037037037037035</v>
      </c>
    </row>
    <row r="1028" spans="1:12" ht="12.75">
      <c r="A1028" s="65" t="s">
        <v>78</v>
      </c>
      <c r="B1028" s="10">
        <v>17</v>
      </c>
      <c r="C1028" s="13">
        <v>27</v>
      </c>
      <c r="D1028" s="41">
        <v>13</v>
      </c>
      <c r="E1028" s="41">
        <v>22</v>
      </c>
      <c r="F1028" s="41">
        <v>12</v>
      </c>
      <c r="G1028" s="5"/>
      <c r="H1028" s="59">
        <f t="shared" si="130"/>
        <v>-5</v>
      </c>
      <c r="I1028" s="358">
        <f t="shared" si="131"/>
        <v>-0.29411764705882354</v>
      </c>
      <c r="K1028" s="348">
        <f t="shared" si="127"/>
        <v>-10</v>
      </c>
      <c r="L1028" s="349">
        <f t="shared" si="129"/>
        <v>-0.45454545454545453</v>
      </c>
    </row>
    <row r="1029" spans="1:12" ht="12.75">
      <c r="A1029" s="35" t="s">
        <v>79</v>
      </c>
      <c r="B1029" s="10">
        <v>541</v>
      </c>
      <c r="C1029" s="13">
        <v>594</v>
      </c>
      <c r="D1029" s="41">
        <v>451</v>
      </c>
      <c r="E1029" s="41">
        <v>553</v>
      </c>
      <c r="F1029" s="41">
        <v>561</v>
      </c>
      <c r="G1029" s="5"/>
      <c r="H1029" s="58">
        <f t="shared" si="130"/>
        <v>20</v>
      </c>
      <c r="I1029" s="201">
        <f t="shared" si="131"/>
        <v>0.036968576709796676</v>
      </c>
      <c r="K1029" s="128">
        <f t="shared" si="127"/>
        <v>8</v>
      </c>
      <c r="L1029" s="57">
        <f t="shared" si="129"/>
        <v>0.014466546112115732</v>
      </c>
    </row>
    <row r="1030" spans="1:12" ht="12.75">
      <c r="A1030" s="65" t="s">
        <v>80</v>
      </c>
      <c r="B1030" s="10">
        <v>26</v>
      </c>
      <c r="C1030" s="13">
        <v>35</v>
      </c>
      <c r="D1030" s="41">
        <v>16</v>
      </c>
      <c r="E1030" s="41">
        <v>29</v>
      </c>
      <c r="F1030" s="41">
        <v>20</v>
      </c>
      <c r="G1030" s="5"/>
      <c r="H1030" s="59">
        <f t="shared" si="130"/>
        <v>-6</v>
      </c>
      <c r="I1030" s="358">
        <f t="shared" si="131"/>
        <v>-0.23076923076923078</v>
      </c>
      <c r="K1030" s="348">
        <f t="shared" si="127"/>
        <v>-9</v>
      </c>
      <c r="L1030" s="349">
        <f t="shared" si="129"/>
        <v>-0.3103448275862069</v>
      </c>
    </row>
    <row r="1031" spans="1:12" ht="12.75">
      <c r="A1031" s="65" t="s">
        <v>81</v>
      </c>
      <c r="B1031" s="10">
        <v>8</v>
      </c>
      <c r="C1031" s="13">
        <v>4</v>
      </c>
      <c r="D1031" s="41">
        <v>0</v>
      </c>
      <c r="E1031" s="41">
        <v>1</v>
      </c>
      <c r="F1031" s="41">
        <v>5</v>
      </c>
      <c r="G1031" s="5"/>
      <c r="H1031" s="59">
        <f t="shared" si="130"/>
        <v>-3</v>
      </c>
      <c r="I1031" s="358">
        <f t="shared" si="131"/>
        <v>-0.375</v>
      </c>
      <c r="K1031" s="128">
        <f t="shared" si="127"/>
        <v>4</v>
      </c>
      <c r="L1031" s="57">
        <v>0</v>
      </c>
    </row>
    <row r="1032" spans="1:12" ht="12.75">
      <c r="A1032" s="35" t="s">
        <v>247</v>
      </c>
      <c r="B1032" s="10">
        <v>1</v>
      </c>
      <c r="C1032" s="13">
        <v>3</v>
      </c>
      <c r="D1032" s="41">
        <v>3</v>
      </c>
      <c r="E1032" s="41">
        <v>0</v>
      </c>
      <c r="F1032" s="41">
        <v>3</v>
      </c>
      <c r="G1032" s="5"/>
      <c r="H1032" s="58" t="s">
        <v>255</v>
      </c>
      <c r="I1032" s="58" t="s">
        <v>255</v>
      </c>
      <c r="K1032" s="128">
        <f t="shared" si="127"/>
        <v>3</v>
      </c>
      <c r="L1032" s="57">
        <v>0</v>
      </c>
    </row>
    <row r="1033" spans="1:12" ht="12.75">
      <c r="A1033" s="35" t="s">
        <v>82</v>
      </c>
      <c r="B1033" s="10">
        <v>90</v>
      </c>
      <c r="C1033" s="13">
        <v>92</v>
      </c>
      <c r="D1033" s="41">
        <v>46</v>
      </c>
      <c r="E1033" s="41">
        <v>57</v>
      </c>
      <c r="F1033" s="41">
        <v>72</v>
      </c>
      <c r="G1033" s="5"/>
      <c r="H1033" s="59">
        <f>(F1033-B1033)</f>
        <v>-18</v>
      </c>
      <c r="I1033" s="358">
        <f>(F1033-B1033)/B1033</f>
        <v>-0.2</v>
      </c>
      <c r="K1033" s="128">
        <f t="shared" si="127"/>
        <v>15</v>
      </c>
      <c r="L1033" s="57">
        <f aca="true" t="shared" si="132" ref="L1033:L1039">(F1033-E1033)/E1033</f>
        <v>0.2631578947368421</v>
      </c>
    </row>
    <row r="1034" spans="1:12" ht="12.75">
      <c r="A1034" s="35" t="s">
        <v>83</v>
      </c>
      <c r="B1034" s="10">
        <v>120</v>
      </c>
      <c r="C1034" s="13">
        <v>141</v>
      </c>
      <c r="D1034" s="41">
        <v>65</v>
      </c>
      <c r="E1034" s="41">
        <v>60</v>
      </c>
      <c r="F1034" s="41">
        <v>79</v>
      </c>
      <c r="G1034" s="5"/>
      <c r="H1034" s="59">
        <f>(F1034-B1034)</f>
        <v>-41</v>
      </c>
      <c r="I1034" s="358">
        <f>(F1034-B1034)/B1034</f>
        <v>-0.3416666666666667</v>
      </c>
      <c r="K1034" s="128">
        <f t="shared" si="127"/>
        <v>19</v>
      </c>
      <c r="L1034" s="57">
        <f t="shared" si="132"/>
        <v>0.31666666666666665</v>
      </c>
    </row>
    <row r="1035" spans="1:12" ht="12.75">
      <c r="A1035" s="35" t="s">
        <v>85</v>
      </c>
      <c r="B1035" s="10">
        <v>123</v>
      </c>
      <c r="C1035" s="13">
        <v>170</v>
      </c>
      <c r="D1035" s="41">
        <v>112</v>
      </c>
      <c r="E1035" s="41">
        <v>115</v>
      </c>
      <c r="F1035" s="41">
        <v>123</v>
      </c>
      <c r="G1035" s="5"/>
      <c r="H1035" s="58">
        <f>(F1035-B1035)</f>
        <v>0</v>
      </c>
      <c r="I1035" s="201">
        <f>(F1035-B1035)/B1035</f>
        <v>0</v>
      </c>
      <c r="K1035" s="128">
        <f t="shared" si="127"/>
        <v>8</v>
      </c>
      <c r="L1035" s="57">
        <f t="shared" si="132"/>
        <v>0.06956521739130435</v>
      </c>
    </row>
    <row r="1036" spans="1:12" ht="12.75">
      <c r="A1036" s="35" t="s">
        <v>84</v>
      </c>
      <c r="B1036" s="10">
        <v>127</v>
      </c>
      <c r="C1036" s="13">
        <v>112</v>
      </c>
      <c r="D1036" s="41">
        <v>60</v>
      </c>
      <c r="E1036" s="41">
        <v>72</v>
      </c>
      <c r="F1036" s="41">
        <v>64</v>
      </c>
      <c r="G1036" s="5"/>
      <c r="H1036" s="59">
        <f>(F1036-B1036)</f>
        <v>-63</v>
      </c>
      <c r="I1036" s="358">
        <f>(F1036-B1036)/B1036</f>
        <v>-0.49606299212598426</v>
      </c>
      <c r="K1036" s="348">
        <f t="shared" si="127"/>
        <v>-8</v>
      </c>
      <c r="L1036" s="349">
        <f t="shared" si="132"/>
        <v>-0.1111111111111111</v>
      </c>
    </row>
    <row r="1037" spans="1:12" ht="12.75">
      <c r="A1037" s="35" t="s">
        <v>179</v>
      </c>
      <c r="B1037" s="10">
        <v>1847</v>
      </c>
      <c r="C1037" s="13">
        <v>1989</v>
      </c>
      <c r="D1037" s="41">
        <v>1395</v>
      </c>
      <c r="E1037" s="41">
        <v>1617</v>
      </c>
      <c r="F1037" s="41">
        <v>1641</v>
      </c>
      <c r="G1037" s="5"/>
      <c r="H1037" s="59">
        <f>(F1037-B1037)</f>
        <v>-206</v>
      </c>
      <c r="I1037" s="358">
        <f>(F1037-B1037)/B1037</f>
        <v>-0.11153221440173254</v>
      </c>
      <c r="K1037" s="128">
        <f t="shared" si="127"/>
        <v>24</v>
      </c>
      <c r="L1037" s="57">
        <f t="shared" si="132"/>
        <v>0.014842300556586271</v>
      </c>
    </row>
    <row r="1038" spans="1:12" ht="12.75">
      <c r="A1038" s="35" t="s">
        <v>248</v>
      </c>
      <c r="B1038" s="10">
        <v>1</v>
      </c>
      <c r="C1038" s="13">
        <v>8</v>
      </c>
      <c r="D1038" s="41">
        <v>9</v>
      </c>
      <c r="E1038" s="41">
        <v>16</v>
      </c>
      <c r="F1038" s="41">
        <v>18</v>
      </c>
      <c r="G1038" s="5"/>
      <c r="H1038" s="58" t="s">
        <v>255</v>
      </c>
      <c r="I1038" s="58" t="s">
        <v>255</v>
      </c>
      <c r="K1038" s="128">
        <f t="shared" si="127"/>
        <v>2</v>
      </c>
      <c r="L1038" s="57">
        <f t="shared" si="132"/>
        <v>0.125</v>
      </c>
    </row>
    <row r="1039" spans="1:12" ht="12.75">
      <c r="A1039" s="35" t="s">
        <v>86</v>
      </c>
      <c r="B1039" s="10">
        <v>733</v>
      </c>
      <c r="C1039" s="13">
        <v>690</v>
      </c>
      <c r="D1039" s="41">
        <v>435</v>
      </c>
      <c r="E1039" s="41">
        <v>462</v>
      </c>
      <c r="F1039" s="41">
        <v>510</v>
      </c>
      <c r="G1039" s="5"/>
      <c r="H1039" s="59">
        <f>(F1039-B1039)</f>
        <v>-223</v>
      </c>
      <c r="I1039" s="358">
        <f>(F1039-B1039)/B1039</f>
        <v>-0.3042291950886767</v>
      </c>
      <c r="K1039" s="128">
        <f t="shared" si="127"/>
        <v>48</v>
      </c>
      <c r="L1039" s="57">
        <f t="shared" si="132"/>
        <v>0.1038961038961039</v>
      </c>
    </row>
    <row r="1040" spans="1:12" ht="12.75">
      <c r="A1040" s="65" t="s">
        <v>319</v>
      </c>
      <c r="B1040" s="166"/>
      <c r="C1040" s="166"/>
      <c r="D1040" s="166"/>
      <c r="E1040" s="41">
        <v>6</v>
      </c>
      <c r="F1040" s="41">
        <v>3</v>
      </c>
      <c r="G1040" s="5"/>
      <c r="H1040" s="58" t="s">
        <v>255</v>
      </c>
      <c r="I1040" s="58" t="s">
        <v>255</v>
      </c>
      <c r="K1040" s="58" t="s">
        <v>255</v>
      </c>
      <c r="L1040" s="58" t="s">
        <v>255</v>
      </c>
    </row>
    <row r="1041" spans="1:12" ht="12.75">
      <c r="A1041" s="65" t="s">
        <v>87</v>
      </c>
      <c r="B1041" s="10">
        <v>114</v>
      </c>
      <c r="C1041" s="13">
        <v>112</v>
      </c>
      <c r="D1041" s="41">
        <v>67</v>
      </c>
      <c r="E1041" s="41">
        <v>82</v>
      </c>
      <c r="F1041" s="41">
        <v>114</v>
      </c>
      <c r="G1041" s="5"/>
      <c r="H1041" s="58">
        <f>(F1041-B1041)</f>
        <v>0</v>
      </c>
      <c r="I1041" s="201">
        <f>(F1041-B1041)/B1041</f>
        <v>0</v>
      </c>
      <c r="K1041" s="128">
        <f>(F1041-E1041)</f>
        <v>32</v>
      </c>
      <c r="L1041" s="57">
        <f>(F1041-E1041)/E1041</f>
        <v>0.3902439024390244</v>
      </c>
    </row>
    <row r="1042" ht="12.75">
      <c r="A1042" t="s">
        <v>315</v>
      </c>
    </row>
    <row r="1043" ht="12.75">
      <c r="A1043" s="92"/>
    </row>
    <row r="1044" ht="12.75">
      <c r="A1044" s="92"/>
    </row>
    <row r="1045" ht="12.75">
      <c r="A1045" s="92"/>
    </row>
    <row r="1046" ht="12.75">
      <c r="A1046" s="92"/>
    </row>
    <row r="1047" ht="12.75">
      <c r="A1047" s="92"/>
    </row>
    <row r="1048" ht="12.75">
      <c r="A1048" s="92"/>
    </row>
    <row r="1050" spans="1:12" s="87" customFormat="1" ht="12.75" customHeight="1">
      <c r="A1050" s="168">
        <v>39122</v>
      </c>
      <c r="B1050" s="169"/>
      <c r="E1050" s="170">
        <v>16</v>
      </c>
      <c r="F1050" s="21"/>
      <c r="G1050" s="169"/>
      <c r="H1050" s="169"/>
      <c r="K1050"/>
      <c r="L1050" s="170" t="s">
        <v>175</v>
      </c>
    </row>
    <row r="1051" spans="1:12" ht="15">
      <c r="A1051" s="568" t="s">
        <v>370</v>
      </c>
      <c r="B1051" s="568"/>
      <c r="C1051" s="568"/>
      <c r="D1051" s="568"/>
      <c r="E1051" s="568"/>
      <c r="F1051" s="568"/>
      <c r="G1051" s="568"/>
      <c r="H1051" s="568"/>
      <c r="I1051" s="568"/>
      <c r="J1051" s="568"/>
      <c r="K1051" s="568"/>
      <c r="L1051" s="568"/>
    </row>
    <row r="1052" spans="1:9" ht="15">
      <c r="A1052" s="112"/>
      <c r="B1052" s="83"/>
      <c r="C1052" s="83"/>
      <c r="D1052" s="83"/>
      <c r="E1052" s="83"/>
      <c r="F1052" s="384"/>
      <c r="G1052" s="84"/>
      <c r="H1052" s="84"/>
      <c r="I1052" s="85"/>
    </row>
    <row r="1053" spans="1:12" ht="15">
      <c r="A1053" s="146"/>
      <c r="B1053" s="147"/>
      <c r="C1053" s="147"/>
      <c r="D1053" s="147"/>
      <c r="E1053" s="147"/>
      <c r="F1053" s="373"/>
      <c r="G1053" s="33"/>
      <c r="H1053" s="137" t="s">
        <v>169</v>
      </c>
      <c r="I1053" s="137" t="s">
        <v>0</v>
      </c>
      <c r="K1053" s="137" t="s">
        <v>169</v>
      </c>
      <c r="L1053" s="137" t="s">
        <v>0</v>
      </c>
    </row>
    <row r="1054" spans="1:12" ht="12.75">
      <c r="A1054" s="148" t="s">
        <v>212</v>
      </c>
      <c r="B1054" s="149"/>
      <c r="C1054" s="150"/>
      <c r="D1054" s="149"/>
      <c r="E1054" s="149"/>
      <c r="F1054" s="374"/>
      <c r="G1054" s="27"/>
      <c r="H1054" s="138" t="s">
        <v>2</v>
      </c>
      <c r="I1054" s="138" t="s">
        <v>2</v>
      </c>
      <c r="K1054" s="138" t="s">
        <v>2</v>
      </c>
      <c r="L1054" s="138" t="s">
        <v>2</v>
      </c>
    </row>
    <row r="1055" spans="1:12" ht="12.75">
      <c r="A1055" s="153"/>
      <c r="B1055" s="152"/>
      <c r="C1055" s="152"/>
      <c r="D1055" s="152"/>
      <c r="E1055" s="152"/>
      <c r="F1055" s="375"/>
      <c r="H1055" s="139">
        <v>2004</v>
      </c>
      <c r="I1055" s="139">
        <v>2004</v>
      </c>
      <c r="K1055" s="139">
        <v>2007</v>
      </c>
      <c r="L1055" s="139">
        <v>2007</v>
      </c>
    </row>
    <row r="1056" spans="1:12" ht="12.75">
      <c r="A1056" s="157"/>
      <c r="B1056" s="136">
        <v>2004</v>
      </c>
      <c r="C1056" s="136">
        <v>2005</v>
      </c>
      <c r="D1056" s="361">
        <v>2006</v>
      </c>
      <c r="E1056" s="361">
        <v>2007</v>
      </c>
      <c r="F1056" s="361">
        <v>2008</v>
      </c>
      <c r="G1056" s="197"/>
      <c r="H1056" s="136" t="s">
        <v>354</v>
      </c>
      <c r="I1056" s="136" t="s">
        <v>354</v>
      </c>
      <c r="K1056" s="136" t="s">
        <v>354</v>
      </c>
      <c r="L1056" s="136" t="s">
        <v>354</v>
      </c>
    </row>
    <row r="1057" spans="1:12" ht="12.75">
      <c r="A1057" s="35" t="s">
        <v>88</v>
      </c>
      <c r="B1057" s="10">
        <v>18</v>
      </c>
      <c r="C1057" s="13">
        <v>23</v>
      </c>
      <c r="D1057" s="41">
        <v>17</v>
      </c>
      <c r="E1057" s="41">
        <v>16</v>
      </c>
      <c r="F1057" s="41">
        <v>16</v>
      </c>
      <c r="G1057" s="5"/>
      <c r="H1057" s="59">
        <f>(F1057-B1057)</f>
        <v>-2</v>
      </c>
      <c r="I1057" s="358">
        <f>(F1057-B1057)/B1057</f>
        <v>-0.1111111111111111</v>
      </c>
      <c r="K1057" s="128">
        <f>(F1057-E1057)</f>
        <v>0</v>
      </c>
      <c r="L1057" s="57">
        <f>(F1057-E1057)/E1057</f>
        <v>0</v>
      </c>
    </row>
    <row r="1058" spans="1:12" ht="12.75">
      <c r="A1058" s="35" t="s">
        <v>89</v>
      </c>
      <c r="B1058" s="10">
        <v>157</v>
      </c>
      <c r="C1058" s="13">
        <v>196</v>
      </c>
      <c r="D1058" s="41">
        <v>100</v>
      </c>
      <c r="E1058" s="41">
        <v>117</v>
      </c>
      <c r="F1058" s="41">
        <v>139</v>
      </c>
      <c r="G1058" s="5"/>
      <c r="H1058" s="59">
        <f>(F1058-B1058)</f>
        <v>-18</v>
      </c>
      <c r="I1058" s="358">
        <f>(F1058-B1058)/B1058</f>
        <v>-0.11464968152866242</v>
      </c>
      <c r="K1058" s="128">
        <f>(F1058-E1058)</f>
        <v>22</v>
      </c>
      <c r="L1058" s="57">
        <f>(F1058-E1058)/E1058</f>
        <v>0.18803418803418803</v>
      </c>
    </row>
    <row r="1059" spans="1:12" ht="12.75">
      <c r="A1059" s="35" t="s">
        <v>384</v>
      </c>
      <c r="B1059" s="166"/>
      <c r="C1059" s="166"/>
      <c r="D1059" s="166"/>
      <c r="E1059" s="166"/>
      <c r="F1059" s="385">
        <v>47</v>
      </c>
      <c r="G1059" s="5"/>
      <c r="H1059" s="58" t="s">
        <v>255</v>
      </c>
      <c r="I1059" s="58" t="s">
        <v>255</v>
      </c>
      <c r="K1059" s="128">
        <f>(F1059-E1059)</f>
        <v>47</v>
      </c>
      <c r="L1059" s="57">
        <v>0</v>
      </c>
    </row>
    <row r="1060" spans="1:12" ht="12.75">
      <c r="A1060" s="35" t="s">
        <v>252</v>
      </c>
      <c r="B1060" s="166"/>
      <c r="C1060" s="13">
        <v>9</v>
      </c>
      <c r="D1060" s="385">
        <v>13</v>
      </c>
      <c r="E1060" s="385">
        <v>29</v>
      </c>
      <c r="F1060" s="385">
        <v>57</v>
      </c>
      <c r="G1060" s="5"/>
      <c r="H1060" s="58" t="s">
        <v>255</v>
      </c>
      <c r="I1060" s="58" t="s">
        <v>255</v>
      </c>
      <c r="K1060" s="128">
        <f>(F1060-E1060)</f>
        <v>28</v>
      </c>
      <c r="L1060" s="57">
        <f>(F1060-E1060)/E1060</f>
        <v>0.9655172413793104</v>
      </c>
    </row>
    <row r="1061" spans="1:12" ht="12.75">
      <c r="A1061" s="35" t="s">
        <v>309</v>
      </c>
      <c r="B1061" s="10">
        <v>90</v>
      </c>
      <c r="C1061" s="13">
        <v>97</v>
      </c>
      <c r="D1061" s="41">
        <v>53</v>
      </c>
      <c r="E1061" s="41">
        <v>66</v>
      </c>
      <c r="F1061" s="41">
        <v>66</v>
      </c>
      <c r="G1061" s="5"/>
      <c r="H1061" s="59">
        <f>(F1061-B1061)</f>
        <v>-24</v>
      </c>
      <c r="I1061" s="358">
        <f>(F1061-B1061)/B1061</f>
        <v>-0.26666666666666666</v>
      </c>
      <c r="K1061" s="128">
        <f>(F1061-E1061)</f>
        <v>0</v>
      </c>
      <c r="L1061" s="57">
        <f>(F1061-E1061)/E1061</f>
        <v>0</v>
      </c>
    </row>
    <row r="1062" spans="1:12" ht="12.75">
      <c r="A1062" s="35" t="s">
        <v>318</v>
      </c>
      <c r="B1062" s="166"/>
      <c r="C1062" s="166"/>
      <c r="D1062" s="166"/>
      <c r="E1062" s="41">
        <v>3</v>
      </c>
      <c r="F1062" s="41">
        <v>15</v>
      </c>
      <c r="G1062" s="5"/>
      <c r="H1062" s="58" t="s">
        <v>255</v>
      </c>
      <c r="I1062" s="58" t="s">
        <v>255</v>
      </c>
      <c r="K1062" s="58" t="s">
        <v>255</v>
      </c>
      <c r="L1062" s="58" t="s">
        <v>255</v>
      </c>
    </row>
    <row r="1063" spans="1:12" ht="12.75">
      <c r="A1063" s="35" t="s">
        <v>90</v>
      </c>
      <c r="B1063" s="10">
        <v>0</v>
      </c>
      <c r="C1063" s="13">
        <v>0</v>
      </c>
      <c r="D1063" s="41">
        <v>0</v>
      </c>
      <c r="E1063" s="41">
        <v>0</v>
      </c>
      <c r="F1063" s="41">
        <v>0</v>
      </c>
      <c r="G1063" s="5"/>
      <c r="H1063" s="58">
        <f>(F1063-B1063)</f>
        <v>0</v>
      </c>
      <c r="I1063" s="201">
        <v>0</v>
      </c>
      <c r="K1063" s="128">
        <f>(F1063-E1063)</f>
        <v>0</v>
      </c>
      <c r="L1063" s="57">
        <v>0</v>
      </c>
    </row>
    <row r="1064" spans="1:12" ht="12.75">
      <c r="A1064" s="35" t="s">
        <v>91</v>
      </c>
      <c r="B1064" s="10">
        <v>0</v>
      </c>
      <c r="C1064" s="13">
        <v>0</v>
      </c>
      <c r="D1064" s="41">
        <v>0</v>
      </c>
      <c r="E1064" s="41">
        <v>0</v>
      </c>
      <c r="F1064" s="41">
        <v>0</v>
      </c>
      <c r="G1064" s="5"/>
      <c r="H1064" s="58">
        <f>(F1064-B1064)</f>
        <v>0</v>
      </c>
      <c r="I1064" s="201">
        <v>0</v>
      </c>
      <c r="K1064" s="128">
        <f>(F1064-E1064)</f>
        <v>0</v>
      </c>
      <c r="L1064" s="57">
        <v>0</v>
      </c>
    </row>
    <row r="1065" spans="1:12" ht="12.75">
      <c r="A1065" s="163" t="s">
        <v>5</v>
      </c>
      <c r="B1065" s="43">
        <f>SUM(B1057:B1064,B992:B1041,B964:B980)</f>
        <v>9268</v>
      </c>
      <c r="C1065" s="43">
        <f>SUM(C1057:C1064,C992:C1041,C964:C980)</f>
        <v>9679</v>
      </c>
      <c r="D1065" s="43">
        <f>SUM(D1057:D1064,D992:D1041,D964:D980)</f>
        <v>5868</v>
      </c>
      <c r="E1065" s="43">
        <f>SUM(E1057:E1064,E992:E1041,E964:E980)</f>
        <v>6825</v>
      </c>
      <c r="F1065" s="43">
        <f>SUM(F1057:F1064,F992:F1041,F964:F980)</f>
        <v>7532</v>
      </c>
      <c r="G1065" s="164"/>
      <c r="H1065" s="356">
        <f>(F1065-B1065)</f>
        <v>-1736</v>
      </c>
      <c r="I1065" s="359">
        <f>(F1065-B1065)/B1065</f>
        <v>-0.18731117824773413</v>
      </c>
      <c r="J1065" s="121"/>
      <c r="K1065" s="209">
        <f>(F1065-E1065)</f>
        <v>707</v>
      </c>
      <c r="L1065" s="206">
        <f>(F1065-E1065)/E1065</f>
        <v>0.10358974358974359</v>
      </c>
    </row>
    <row r="1066" ht="12.75">
      <c r="F1066"/>
    </row>
    <row r="1067" spans="1:12" ht="12.75" customHeight="1">
      <c r="A1067" s="168"/>
      <c r="B1067" s="169"/>
      <c r="D1067" s="87"/>
      <c r="E1067" s="170"/>
      <c r="F1067" s="21"/>
      <c r="G1067" s="169"/>
      <c r="H1067" s="169"/>
      <c r="K1067" s="87"/>
      <c r="L1067" s="170"/>
    </row>
    <row r="1069" spans="1:12" s="171" customFormat="1" ht="15">
      <c r="A1069" s="568" t="s">
        <v>371</v>
      </c>
      <c r="B1069" s="568"/>
      <c r="C1069" s="568"/>
      <c r="D1069" s="568"/>
      <c r="E1069" s="568"/>
      <c r="F1069" s="568"/>
      <c r="G1069" s="568"/>
      <c r="H1069" s="568"/>
      <c r="I1069" s="568"/>
      <c r="J1069" s="568"/>
      <c r="K1069" s="568"/>
      <c r="L1069" s="568"/>
    </row>
    <row r="1070" spans="1:9" ht="15">
      <c r="A1070" s="112"/>
      <c r="B1070" s="83"/>
      <c r="C1070" s="83"/>
      <c r="D1070" s="83"/>
      <c r="E1070" s="83"/>
      <c r="F1070" s="384"/>
      <c r="G1070" s="84"/>
      <c r="H1070" s="84"/>
      <c r="I1070" s="85"/>
    </row>
    <row r="1071" spans="1:12" ht="12.75" customHeight="1">
      <c r="A1071" s="146"/>
      <c r="B1071" s="147"/>
      <c r="C1071" s="147"/>
      <c r="D1071" s="147"/>
      <c r="E1071" s="147"/>
      <c r="F1071" s="373"/>
      <c r="G1071" s="33"/>
      <c r="H1071" s="137" t="s">
        <v>169</v>
      </c>
      <c r="I1071" s="137" t="s">
        <v>0</v>
      </c>
      <c r="K1071" s="137" t="s">
        <v>169</v>
      </c>
      <c r="L1071" s="137" t="s">
        <v>0</v>
      </c>
    </row>
    <row r="1072" spans="1:12" ht="12.75" customHeight="1">
      <c r="A1072" s="148" t="s">
        <v>310</v>
      </c>
      <c r="B1072" s="149"/>
      <c r="C1072" s="150"/>
      <c r="D1072" s="149"/>
      <c r="E1072" s="149"/>
      <c r="F1072" s="374"/>
      <c r="G1072" s="27"/>
      <c r="H1072" s="138" t="s">
        <v>2</v>
      </c>
      <c r="I1072" s="138" t="s">
        <v>2</v>
      </c>
      <c r="K1072" s="138" t="s">
        <v>2</v>
      </c>
      <c r="L1072" s="138" t="s">
        <v>2</v>
      </c>
    </row>
    <row r="1073" spans="1:12" ht="12.75" customHeight="1">
      <c r="A1073" s="153"/>
      <c r="B1073" s="152"/>
      <c r="C1073" s="152"/>
      <c r="D1073" s="152"/>
      <c r="E1073" s="152"/>
      <c r="F1073" s="375"/>
      <c r="H1073" s="139">
        <v>2004</v>
      </c>
      <c r="I1073" s="139">
        <v>2004</v>
      </c>
      <c r="K1073" s="139">
        <v>2007</v>
      </c>
      <c r="L1073" s="139">
        <v>2007</v>
      </c>
    </row>
    <row r="1074" spans="1:12" ht="12.75" customHeight="1">
      <c r="A1074" s="157"/>
      <c r="B1074" s="136">
        <v>2004</v>
      </c>
      <c r="C1074" s="136">
        <v>2005</v>
      </c>
      <c r="D1074" s="361">
        <v>2006</v>
      </c>
      <c r="E1074" s="361">
        <v>2007</v>
      </c>
      <c r="F1074" s="361">
        <v>2008</v>
      </c>
      <c r="G1074" s="197"/>
      <c r="H1074" s="136" t="s">
        <v>354</v>
      </c>
      <c r="I1074" s="136" t="s">
        <v>354</v>
      </c>
      <c r="K1074" s="136" t="s">
        <v>354</v>
      </c>
      <c r="L1074" s="136" t="s">
        <v>354</v>
      </c>
    </row>
    <row r="1075" spans="1:12" ht="12.75" customHeight="1">
      <c r="A1075" s="34" t="s">
        <v>45</v>
      </c>
      <c r="B1075" s="10">
        <v>491</v>
      </c>
      <c r="C1075" s="13">
        <v>489</v>
      </c>
      <c r="D1075" s="41">
        <v>254</v>
      </c>
      <c r="E1075" s="41">
        <v>331</v>
      </c>
      <c r="F1075" s="41">
        <v>367</v>
      </c>
      <c r="G1075" s="5"/>
      <c r="H1075" s="59">
        <f aca="true" t="shared" si="133" ref="H1075:H1136">(F1075-B1075)</f>
        <v>-124</v>
      </c>
      <c r="I1075" s="358">
        <f aca="true" t="shared" si="134" ref="I1075:I1136">(F1075-B1075)/B1075</f>
        <v>-0.2525458248472505</v>
      </c>
      <c r="K1075" s="128">
        <f aca="true" t="shared" si="135" ref="K1075:K1136">(F1075-E1075)</f>
        <v>36</v>
      </c>
      <c r="L1075" s="57">
        <f aca="true" t="shared" si="136" ref="L1075:L1136">(F1075-E1075)/E1075</f>
        <v>0.10876132930513595</v>
      </c>
    </row>
    <row r="1076" spans="1:12" ht="12.75" customHeight="1">
      <c r="A1076" s="66" t="s">
        <v>245</v>
      </c>
      <c r="B1076" s="10">
        <v>140</v>
      </c>
      <c r="C1076" s="13">
        <v>137</v>
      </c>
      <c r="D1076" s="41">
        <v>85</v>
      </c>
      <c r="E1076" s="41">
        <v>78</v>
      </c>
      <c r="F1076" s="41">
        <v>82</v>
      </c>
      <c r="G1076" s="5"/>
      <c r="H1076" s="59">
        <f t="shared" si="133"/>
        <v>-58</v>
      </c>
      <c r="I1076" s="358">
        <f t="shared" si="134"/>
        <v>-0.4142857142857143</v>
      </c>
      <c r="K1076" s="128">
        <f t="shared" si="135"/>
        <v>4</v>
      </c>
      <c r="L1076" s="57">
        <f t="shared" si="136"/>
        <v>0.05128205128205128</v>
      </c>
    </row>
    <row r="1077" spans="1:12" ht="12.75" customHeight="1">
      <c r="A1077" s="35" t="s">
        <v>46</v>
      </c>
      <c r="B1077" s="10">
        <v>3</v>
      </c>
      <c r="C1077" s="13">
        <v>2</v>
      </c>
      <c r="D1077" s="41">
        <v>1</v>
      </c>
      <c r="E1077" s="41">
        <v>0</v>
      </c>
      <c r="F1077" s="41">
        <v>0</v>
      </c>
      <c r="G1077" s="126"/>
      <c r="H1077" s="59">
        <f t="shared" si="133"/>
        <v>-3</v>
      </c>
      <c r="I1077" s="358">
        <f t="shared" si="134"/>
        <v>-1</v>
      </c>
      <c r="K1077" s="128">
        <f t="shared" si="135"/>
        <v>0</v>
      </c>
      <c r="L1077" s="57">
        <v>0</v>
      </c>
    </row>
    <row r="1078" spans="1:12" ht="12.75" customHeight="1">
      <c r="A1078" s="319" t="s">
        <v>210</v>
      </c>
      <c r="B1078" s="10">
        <v>47</v>
      </c>
      <c r="C1078" s="13">
        <v>39</v>
      </c>
      <c r="D1078" s="41">
        <v>18</v>
      </c>
      <c r="E1078" s="41">
        <v>24</v>
      </c>
      <c r="F1078" s="41">
        <v>24</v>
      </c>
      <c r="G1078" s="5"/>
      <c r="H1078" s="59">
        <f t="shared" si="133"/>
        <v>-23</v>
      </c>
      <c r="I1078" s="358">
        <f t="shared" si="134"/>
        <v>-0.48936170212765956</v>
      </c>
      <c r="K1078" s="128">
        <f t="shared" si="135"/>
        <v>0</v>
      </c>
      <c r="L1078" s="57">
        <f t="shared" si="136"/>
        <v>0</v>
      </c>
    </row>
    <row r="1079" spans="1:12" ht="12.75" customHeight="1">
      <c r="A1079" s="35" t="s">
        <v>47</v>
      </c>
      <c r="B1079" s="10">
        <v>1075</v>
      </c>
      <c r="C1079" s="13">
        <v>1108</v>
      </c>
      <c r="D1079" s="41">
        <v>642</v>
      </c>
      <c r="E1079" s="41">
        <v>912</v>
      </c>
      <c r="F1079" s="420">
        <v>1003</v>
      </c>
      <c r="G1079" s="5"/>
      <c r="H1079" s="59">
        <f t="shared" si="133"/>
        <v>-72</v>
      </c>
      <c r="I1079" s="358">
        <f t="shared" si="134"/>
        <v>-0.06697674418604652</v>
      </c>
      <c r="K1079" s="128">
        <f t="shared" si="135"/>
        <v>91</v>
      </c>
      <c r="L1079" s="57">
        <f t="shared" si="136"/>
        <v>0.09978070175438597</v>
      </c>
    </row>
    <row r="1080" spans="1:12" ht="12.75" customHeight="1">
      <c r="A1080" s="35" t="s">
        <v>48</v>
      </c>
      <c r="B1080" s="10">
        <v>5</v>
      </c>
      <c r="C1080" s="13">
        <v>1</v>
      </c>
      <c r="D1080" s="41">
        <v>0</v>
      </c>
      <c r="E1080" s="41">
        <v>0</v>
      </c>
      <c r="F1080" s="41">
        <v>0</v>
      </c>
      <c r="G1080" s="5"/>
      <c r="H1080" s="59">
        <f t="shared" si="133"/>
        <v>-5</v>
      </c>
      <c r="I1080" s="358">
        <f t="shared" si="134"/>
        <v>-1</v>
      </c>
      <c r="K1080" s="128">
        <f t="shared" si="135"/>
        <v>0</v>
      </c>
      <c r="L1080" s="57">
        <v>0</v>
      </c>
    </row>
    <row r="1081" spans="1:12" ht="12.75">
      <c r="A1081" s="35" t="s">
        <v>49</v>
      </c>
      <c r="B1081" s="10">
        <v>25</v>
      </c>
      <c r="C1081" s="13">
        <v>4</v>
      </c>
      <c r="D1081" s="41">
        <v>1</v>
      </c>
      <c r="E1081" s="41">
        <v>1</v>
      </c>
      <c r="F1081" s="41">
        <v>0</v>
      </c>
      <c r="G1081" s="5"/>
      <c r="H1081" s="59">
        <f t="shared" si="133"/>
        <v>-25</v>
      </c>
      <c r="I1081" s="358">
        <f t="shared" si="134"/>
        <v>-1</v>
      </c>
      <c r="K1081" s="348">
        <f t="shared" si="135"/>
        <v>-1</v>
      </c>
      <c r="L1081" s="349">
        <f t="shared" si="136"/>
        <v>-1</v>
      </c>
    </row>
    <row r="1082" spans="1:12" ht="12.75" customHeight="1">
      <c r="A1082" s="415" t="s">
        <v>316</v>
      </c>
      <c r="B1082" s="10">
        <v>830</v>
      </c>
      <c r="C1082" s="13">
        <v>873</v>
      </c>
      <c r="D1082" s="41">
        <v>403</v>
      </c>
      <c r="E1082" s="41">
        <v>398</v>
      </c>
      <c r="F1082" s="41">
        <v>367</v>
      </c>
      <c r="G1082" s="5"/>
      <c r="H1082" s="59">
        <f>(F1082-B1082)</f>
        <v>-463</v>
      </c>
      <c r="I1082" s="358">
        <f>(F1082-B1082)/B1082</f>
        <v>-0.5578313253012048</v>
      </c>
      <c r="K1082" s="348">
        <f>(F1082-E1082)</f>
        <v>-31</v>
      </c>
      <c r="L1082" s="349">
        <f>(F1082-E1082)/E1082</f>
        <v>-0.07788944723618091</v>
      </c>
    </row>
    <row r="1083" spans="1:12" ht="12.75" customHeight="1">
      <c r="A1083" s="35" t="s">
        <v>51</v>
      </c>
      <c r="B1083" s="10">
        <v>2</v>
      </c>
      <c r="C1083" s="13">
        <v>1</v>
      </c>
      <c r="D1083" s="41">
        <v>0</v>
      </c>
      <c r="E1083" s="41">
        <v>0</v>
      </c>
      <c r="F1083" s="41">
        <v>0</v>
      </c>
      <c r="G1083" s="5"/>
      <c r="H1083" s="59">
        <f t="shared" si="133"/>
        <v>-2</v>
      </c>
      <c r="I1083" s="358">
        <f t="shared" si="134"/>
        <v>-1</v>
      </c>
      <c r="K1083" s="128">
        <f t="shared" si="135"/>
        <v>0</v>
      </c>
      <c r="L1083" s="57">
        <v>0</v>
      </c>
    </row>
    <row r="1084" spans="1:12" ht="12.75" customHeight="1">
      <c r="A1084" s="113" t="s">
        <v>244</v>
      </c>
      <c r="B1084" s="10">
        <v>111</v>
      </c>
      <c r="C1084" s="13">
        <v>120</v>
      </c>
      <c r="D1084" s="41">
        <v>90</v>
      </c>
      <c r="E1084" s="41">
        <v>91</v>
      </c>
      <c r="F1084" s="41">
        <v>115</v>
      </c>
      <c r="G1084" s="5"/>
      <c r="H1084" s="58">
        <f t="shared" si="133"/>
        <v>4</v>
      </c>
      <c r="I1084" s="201">
        <f t="shared" si="134"/>
        <v>0.036036036036036036</v>
      </c>
      <c r="K1084" s="128">
        <f t="shared" si="135"/>
        <v>24</v>
      </c>
      <c r="L1084" s="57">
        <f t="shared" si="136"/>
        <v>0.26373626373626374</v>
      </c>
    </row>
    <row r="1085" spans="1:12" ht="12.75" customHeight="1">
      <c r="A1085" s="113" t="s">
        <v>206</v>
      </c>
      <c r="B1085" s="10">
        <v>61</v>
      </c>
      <c r="C1085" s="13">
        <v>46</v>
      </c>
      <c r="D1085" s="41">
        <v>22</v>
      </c>
      <c r="E1085" s="41">
        <v>30</v>
      </c>
      <c r="F1085" s="41">
        <v>40</v>
      </c>
      <c r="G1085" s="5"/>
      <c r="H1085" s="59">
        <f t="shared" si="133"/>
        <v>-21</v>
      </c>
      <c r="I1085" s="358">
        <f t="shared" si="134"/>
        <v>-0.3442622950819672</v>
      </c>
      <c r="K1085" s="128">
        <f t="shared" si="135"/>
        <v>10</v>
      </c>
      <c r="L1085" s="57">
        <f t="shared" si="136"/>
        <v>0.3333333333333333</v>
      </c>
    </row>
    <row r="1086" spans="1:12" ht="12.75" customHeight="1">
      <c r="A1086" s="217" t="s">
        <v>202</v>
      </c>
      <c r="B1086" s="10">
        <v>32</v>
      </c>
      <c r="C1086" s="13">
        <v>54</v>
      </c>
      <c r="D1086" s="41">
        <v>25</v>
      </c>
      <c r="E1086" s="41">
        <v>53</v>
      </c>
      <c r="F1086" s="41">
        <v>62</v>
      </c>
      <c r="G1086" s="5"/>
      <c r="H1086" s="58">
        <f t="shared" si="133"/>
        <v>30</v>
      </c>
      <c r="I1086" s="201">
        <f t="shared" si="134"/>
        <v>0.9375</v>
      </c>
      <c r="K1086" s="128">
        <f t="shared" si="135"/>
        <v>9</v>
      </c>
      <c r="L1086" s="57">
        <f t="shared" si="136"/>
        <v>0.16981132075471697</v>
      </c>
    </row>
    <row r="1087" spans="1:12" ht="12.75">
      <c r="A1087" s="65" t="s">
        <v>50</v>
      </c>
      <c r="B1087" s="10">
        <v>533</v>
      </c>
      <c r="C1087" s="13">
        <v>376</v>
      </c>
      <c r="D1087" s="41">
        <v>203</v>
      </c>
      <c r="E1087" s="41">
        <v>202</v>
      </c>
      <c r="F1087" s="41">
        <v>218</v>
      </c>
      <c r="G1087" s="5"/>
      <c r="H1087" s="59">
        <f t="shared" si="133"/>
        <v>-315</v>
      </c>
      <c r="I1087" s="358">
        <f t="shared" si="134"/>
        <v>-0.5909943714821764</v>
      </c>
      <c r="K1087" s="128">
        <f t="shared" si="135"/>
        <v>16</v>
      </c>
      <c r="L1087" s="57">
        <f t="shared" si="136"/>
        <v>0.07920792079207921</v>
      </c>
    </row>
    <row r="1088" spans="1:12" ht="12.75" customHeight="1">
      <c r="A1088" s="65" t="s">
        <v>178</v>
      </c>
      <c r="B1088" s="10">
        <v>244</v>
      </c>
      <c r="C1088" s="13">
        <v>204</v>
      </c>
      <c r="D1088" s="41">
        <v>131</v>
      </c>
      <c r="E1088" s="41">
        <v>106</v>
      </c>
      <c r="F1088" s="41">
        <v>107</v>
      </c>
      <c r="G1088" s="5"/>
      <c r="H1088" s="59">
        <f t="shared" si="133"/>
        <v>-137</v>
      </c>
      <c r="I1088" s="358">
        <f t="shared" si="134"/>
        <v>-0.5614754098360656</v>
      </c>
      <c r="K1088" s="128">
        <f t="shared" si="135"/>
        <v>1</v>
      </c>
      <c r="L1088" s="57">
        <f t="shared" si="136"/>
        <v>0.009433962264150943</v>
      </c>
    </row>
    <row r="1089" spans="1:12" ht="12.75" customHeight="1">
      <c r="A1089" s="217" t="s">
        <v>243</v>
      </c>
      <c r="B1089" s="10">
        <v>39</v>
      </c>
      <c r="C1089" s="13">
        <v>39</v>
      </c>
      <c r="D1089" s="41">
        <v>13</v>
      </c>
      <c r="E1089" s="41">
        <v>23</v>
      </c>
      <c r="F1089" s="41">
        <v>33</v>
      </c>
      <c r="G1089" s="5"/>
      <c r="H1089" s="59">
        <f t="shared" si="133"/>
        <v>-6</v>
      </c>
      <c r="I1089" s="358">
        <f t="shared" si="134"/>
        <v>-0.15384615384615385</v>
      </c>
      <c r="K1089" s="128">
        <f t="shared" si="135"/>
        <v>10</v>
      </c>
      <c r="L1089" s="57">
        <f t="shared" si="136"/>
        <v>0.43478260869565216</v>
      </c>
    </row>
    <row r="1090" spans="1:12" ht="12.75">
      <c r="A1090" s="320" t="s">
        <v>241</v>
      </c>
      <c r="B1090" s="10">
        <v>13</v>
      </c>
      <c r="C1090" s="13">
        <v>8</v>
      </c>
      <c r="D1090" s="41">
        <v>3</v>
      </c>
      <c r="E1090" s="41">
        <v>0</v>
      </c>
      <c r="F1090" s="41">
        <v>0</v>
      </c>
      <c r="G1090" s="5"/>
      <c r="H1090" s="59">
        <f t="shared" si="133"/>
        <v>-13</v>
      </c>
      <c r="I1090" s="358">
        <f t="shared" si="134"/>
        <v>-1</v>
      </c>
      <c r="K1090" s="128">
        <f t="shared" si="135"/>
        <v>0</v>
      </c>
      <c r="L1090" s="57">
        <v>0</v>
      </c>
    </row>
    <row r="1091" spans="1:12" ht="12.75" customHeight="1">
      <c r="A1091" s="35" t="s">
        <v>52</v>
      </c>
      <c r="B1091" s="10">
        <v>583</v>
      </c>
      <c r="C1091" s="13">
        <v>546</v>
      </c>
      <c r="D1091" s="41">
        <v>361</v>
      </c>
      <c r="E1091" s="41">
        <v>381</v>
      </c>
      <c r="F1091" s="41">
        <v>399</v>
      </c>
      <c r="G1091" s="5"/>
      <c r="H1091" s="59">
        <f t="shared" si="133"/>
        <v>-184</v>
      </c>
      <c r="I1091" s="358">
        <f t="shared" si="134"/>
        <v>-0.3156089193825043</v>
      </c>
      <c r="K1091" s="128">
        <f t="shared" si="135"/>
        <v>18</v>
      </c>
      <c r="L1091" s="57">
        <f t="shared" si="136"/>
        <v>0.047244094488188976</v>
      </c>
    </row>
    <row r="1092" spans="1:12" ht="12.75" customHeight="1">
      <c r="A1092" s="35" t="s">
        <v>53</v>
      </c>
      <c r="B1092" s="10">
        <v>192</v>
      </c>
      <c r="C1092" s="13">
        <v>215</v>
      </c>
      <c r="D1092" s="41">
        <v>117</v>
      </c>
      <c r="E1092" s="41">
        <v>162</v>
      </c>
      <c r="F1092" s="41">
        <v>174</v>
      </c>
      <c r="G1092" s="5"/>
      <c r="H1092" s="59">
        <f t="shared" si="133"/>
        <v>-18</v>
      </c>
      <c r="I1092" s="358">
        <f t="shared" si="134"/>
        <v>-0.09375</v>
      </c>
      <c r="K1092" s="128">
        <f t="shared" si="135"/>
        <v>12</v>
      </c>
      <c r="L1092" s="57">
        <f t="shared" si="136"/>
        <v>0.07407407407407407</v>
      </c>
    </row>
    <row r="1093" spans="1:12" ht="12.75">
      <c r="A1093" s="35" t="s">
        <v>385</v>
      </c>
      <c r="B1093" s="166"/>
      <c r="C1093" s="166"/>
      <c r="D1093" s="166"/>
      <c r="E1093" s="166"/>
      <c r="F1093" s="41">
        <v>4</v>
      </c>
      <c r="G1093" s="5"/>
      <c r="H1093" s="58" t="s">
        <v>255</v>
      </c>
      <c r="I1093" s="58" t="s">
        <v>255</v>
      </c>
      <c r="K1093" s="58" t="s">
        <v>255</v>
      </c>
      <c r="L1093" s="58" t="s">
        <v>255</v>
      </c>
    </row>
    <row r="1094" spans="1:12" ht="12.75" customHeight="1">
      <c r="A1094" s="35" t="s">
        <v>56</v>
      </c>
      <c r="B1094" s="10">
        <v>19</v>
      </c>
      <c r="C1094" s="13">
        <v>6</v>
      </c>
      <c r="D1094" s="41">
        <v>4</v>
      </c>
      <c r="E1094" s="41">
        <v>2</v>
      </c>
      <c r="F1094" s="41">
        <v>0</v>
      </c>
      <c r="G1094" s="5"/>
      <c r="H1094" s="59">
        <f t="shared" si="133"/>
        <v>-19</v>
      </c>
      <c r="I1094" s="358">
        <f t="shared" si="134"/>
        <v>-1</v>
      </c>
      <c r="K1094" s="348">
        <f t="shared" si="135"/>
        <v>-2</v>
      </c>
      <c r="L1094" s="349">
        <f t="shared" si="136"/>
        <v>-1</v>
      </c>
    </row>
    <row r="1095" spans="1:12" ht="12.75" customHeight="1">
      <c r="A1095" s="65" t="s">
        <v>57</v>
      </c>
      <c r="B1095" s="10">
        <v>31</v>
      </c>
      <c r="C1095" s="13">
        <v>8</v>
      </c>
      <c r="D1095" s="41">
        <v>1</v>
      </c>
      <c r="E1095" s="41">
        <v>0</v>
      </c>
      <c r="F1095" s="41">
        <v>0</v>
      </c>
      <c r="G1095" s="5"/>
      <c r="H1095" s="59">
        <f t="shared" si="133"/>
        <v>-31</v>
      </c>
      <c r="I1095" s="358">
        <f t="shared" si="134"/>
        <v>-1</v>
      </c>
      <c r="K1095" s="128">
        <f t="shared" si="135"/>
        <v>0</v>
      </c>
      <c r="L1095" s="57">
        <v>0</v>
      </c>
    </row>
    <row r="1096" spans="1:12" ht="12.75" customHeight="1">
      <c r="A1096" s="65" t="s">
        <v>55</v>
      </c>
      <c r="B1096" s="10">
        <v>95</v>
      </c>
      <c r="C1096" s="13">
        <v>115</v>
      </c>
      <c r="D1096" s="41">
        <v>80</v>
      </c>
      <c r="E1096" s="41">
        <v>117</v>
      </c>
      <c r="F1096" s="41">
        <v>116</v>
      </c>
      <c r="G1096" s="5"/>
      <c r="H1096" s="58">
        <f t="shared" si="133"/>
        <v>21</v>
      </c>
      <c r="I1096" s="201">
        <f t="shared" si="134"/>
        <v>0.22105263157894736</v>
      </c>
      <c r="K1096" s="348">
        <f t="shared" si="135"/>
        <v>-1</v>
      </c>
      <c r="L1096" s="349">
        <f t="shared" si="136"/>
        <v>-0.008547008547008548</v>
      </c>
    </row>
    <row r="1097" spans="1:12" ht="12.75" customHeight="1">
      <c r="A1097" s="35" t="s">
        <v>54</v>
      </c>
      <c r="B1097" s="10">
        <v>58</v>
      </c>
      <c r="C1097" s="13">
        <v>60</v>
      </c>
      <c r="D1097" s="41">
        <v>27</v>
      </c>
      <c r="E1097" s="41">
        <v>32</v>
      </c>
      <c r="F1097" s="41">
        <v>35</v>
      </c>
      <c r="G1097" s="5"/>
      <c r="H1097" s="59">
        <f t="shared" si="133"/>
        <v>-23</v>
      </c>
      <c r="I1097" s="358">
        <f t="shared" si="134"/>
        <v>-0.39655172413793105</v>
      </c>
      <c r="K1097" s="128">
        <f t="shared" si="135"/>
        <v>3</v>
      </c>
      <c r="L1097" s="57">
        <f t="shared" si="136"/>
        <v>0.09375</v>
      </c>
    </row>
    <row r="1098" spans="1:12" ht="12.75" customHeight="1">
      <c r="A1098" s="321" t="s">
        <v>250</v>
      </c>
      <c r="B1098" s="10">
        <v>80</v>
      </c>
      <c r="C1098" s="13">
        <v>85</v>
      </c>
      <c r="D1098" s="41">
        <v>63</v>
      </c>
      <c r="E1098" s="41">
        <v>101</v>
      </c>
      <c r="F1098" s="41">
        <v>134</v>
      </c>
      <c r="G1098" s="5"/>
      <c r="H1098" s="58">
        <f>(F1098-B1098)</f>
        <v>54</v>
      </c>
      <c r="I1098" s="201">
        <f>(F1098-B1098)/B1098</f>
        <v>0.675</v>
      </c>
      <c r="K1098" s="128">
        <f>(F1098-E1098)</f>
        <v>33</v>
      </c>
      <c r="L1098" s="57">
        <f>(F1098-E1098)/E1098</f>
        <v>0.32673267326732675</v>
      </c>
    </row>
    <row r="1099" spans="1:12" ht="12.75" customHeight="1">
      <c r="A1099" s="35" t="s">
        <v>197</v>
      </c>
      <c r="B1099" s="10">
        <v>20</v>
      </c>
      <c r="C1099" s="13">
        <v>6</v>
      </c>
      <c r="D1099" s="41">
        <v>2</v>
      </c>
      <c r="E1099" s="41">
        <v>0</v>
      </c>
      <c r="F1099" s="41">
        <v>0</v>
      </c>
      <c r="G1099" s="5"/>
      <c r="H1099" s="59">
        <f t="shared" si="133"/>
        <v>-20</v>
      </c>
      <c r="I1099" s="358">
        <f t="shared" si="134"/>
        <v>-1</v>
      </c>
      <c r="K1099" s="128">
        <f t="shared" si="135"/>
        <v>0</v>
      </c>
      <c r="L1099" s="57">
        <v>0</v>
      </c>
    </row>
    <row r="1100" spans="1:12" ht="12.75">
      <c r="A1100" s="319" t="s">
        <v>58</v>
      </c>
      <c r="B1100" s="10">
        <v>55</v>
      </c>
      <c r="C1100" s="13">
        <v>59</v>
      </c>
      <c r="D1100" s="41">
        <v>28</v>
      </c>
      <c r="E1100" s="41">
        <v>40</v>
      </c>
      <c r="F1100" s="41">
        <v>29</v>
      </c>
      <c r="G1100" s="5"/>
      <c r="H1100" s="59">
        <f t="shared" si="133"/>
        <v>-26</v>
      </c>
      <c r="I1100" s="358">
        <f t="shared" si="134"/>
        <v>-0.4727272727272727</v>
      </c>
      <c r="K1100" s="348">
        <f t="shared" si="135"/>
        <v>-11</v>
      </c>
      <c r="L1100" s="349">
        <f t="shared" si="136"/>
        <v>-0.275</v>
      </c>
    </row>
    <row r="1101" spans="1:12" ht="12.75">
      <c r="A1101" s="65" t="s">
        <v>59</v>
      </c>
      <c r="B1101" s="10">
        <v>16</v>
      </c>
      <c r="C1101" s="13">
        <v>29</v>
      </c>
      <c r="D1101" s="41">
        <v>23</v>
      </c>
      <c r="E1101" s="41">
        <v>55</v>
      </c>
      <c r="F1101" s="41">
        <v>43</v>
      </c>
      <c r="G1101" s="5"/>
      <c r="H1101" s="58">
        <f t="shared" si="133"/>
        <v>27</v>
      </c>
      <c r="I1101" s="201">
        <f t="shared" si="134"/>
        <v>1.6875</v>
      </c>
      <c r="K1101" s="348">
        <f t="shared" si="135"/>
        <v>-12</v>
      </c>
      <c r="L1101" s="349">
        <f t="shared" si="136"/>
        <v>-0.21818181818181817</v>
      </c>
    </row>
    <row r="1102" spans="1:12" ht="12.75" customHeight="1">
      <c r="A1102" s="65" t="s">
        <v>60</v>
      </c>
      <c r="B1102" s="10">
        <v>149</v>
      </c>
      <c r="C1102" s="13">
        <v>157</v>
      </c>
      <c r="D1102" s="41">
        <v>75</v>
      </c>
      <c r="E1102" s="41">
        <v>109</v>
      </c>
      <c r="F1102" s="41">
        <v>132</v>
      </c>
      <c r="G1102" s="5"/>
      <c r="H1102" s="59">
        <f t="shared" si="133"/>
        <v>-17</v>
      </c>
      <c r="I1102" s="358">
        <f t="shared" si="134"/>
        <v>-0.11409395973154363</v>
      </c>
      <c r="K1102" s="128">
        <f t="shared" si="135"/>
        <v>23</v>
      </c>
      <c r="L1102" s="57">
        <f t="shared" si="136"/>
        <v>0.21100917431192662</v>
      </c>
    </row>
    <row r="1103" spans="1:12" ht="12.75">
      <c r="A1103" s="35" t="s">
        <v>61</v>
      </c>
      <c r="B1103" s="10">
        <v>14</v>
      </c>
      <c r="C1103" s="13">
        <v>4</v>
      </c>
      <c r="D1103" s="41">
        <v>1</v>
      </c>
      <c r="E1103" s="41">
        <v>0</v>
      </c>
      <c r="F1103" s="41">
        <v>0</v>
      </c>
      <c r="G1103" s="5"/>
      <c r="H1103" s="59">
        <f t="shared" si="133"/>
        <v>-14</v>
      </c>
      <c r="I1103" s="358">
        <f t="shared" si="134"/>
        <v>-1</v>
      </c>
      <c r="K1103" s="128">
        <f t="shared" si="135"/>
        <v>0</v>
      </c>
      <c r="L1103" s="57">
        <v>0</v>
      </c>
    </row>
    <row r="1104" spans="1:12" ht="12.75">
      <c r="A1104" s="65" t="s">
        <v>62</v>
      </c>
      <c r="B1104" s="10">
        <v>97</v>
      </c>
      <c r="C1104" s="13">
        <v>178</v>
      </c>
      <c r="D1104" s="41">
        <v>98</v>
      </c>
      <c r="E1104" s="41">
        <v>124</v>
      </c>
      <c r="F1104" s="41">
        <v>129</v>
      </c>
      <c r="G1104" s="5"/>
      <c r="H1104" s="58">
        <f t="shared" si="133"/>
        <v>32</v>
      </c>
      <c r="I1104" s="201">
        <f t="shared" si="134"/>
        <v>0.32989690721649484</v>
      </c>
      <c r="K1104" s="128">
        <f t="shared" si="135"/>
        <v>5</v>
      </c>
      <c r="L1104" s="57">
        <f t="shared" si="136"/>
        <v>0.04032258064516129</v>
      </c>
    </row>
    <row r="1105" spans="1:12" ht="12.75">
      <c r="A1105" s="65" t="s">
        <v>63</v>
      </c>
      <c r="B1105" s="10">
        <v>266</v>
      </c>
      <c r="C1105" s="13">
        <v>246</v>
      </c>
      <c r="D1105" s="41">
        <v>195</v>
      </c>
      <c r="E1105" s="41">
        <v>231</v>
      </c>
      <c r="F1105" s="41">
        <v>295</v>
      </c>
      <c r="G1105" s="5"/>
      <c r="H1105" s="58">
        <f t="shared" si="133"/>
        <v>29</v>
      </c>
      <c r="I1105" s="201">
        <f t="shared" si="134"/>
        <v>0.10902255639097744</v>
      </c>
      <c r="K1105" s="128">
        <f t="shared" si="135"/>
        <v>64</v>
      </c>
      <c r="L1105" s="57">
        <f t="shared" si="136"/>
        <v>0.27705627705627706</v>
      </c>
    </row>
    <row r="1106" spans="1:12" ht="12.75">
      <c r="A1106" s="65" t="s">
        <v>386</v>
      </c>
      <c r="B1106" s="166"/>
      <c r="C1106" s="166"/>
      <c r="D1106" s="166"/>
      <c r="E1106" s="166"/>
      <c r="F1106" s="41">
        <v>1</v>
      </c>
      <c r="G1106" s="5"/>
      <c r="H1106" s="58" t="s">
        <v>255</v>
      </c>
      <c r="I1106" s="58" t="s">
        <v>255</v>
      </c>
      <c r="K1106" s="58" t="s">
        <v>255</v>
      </c>
      <c r="L1106" s="58" t="s">
        <v>255</v>
      </c>
    </row>
    <row r="1107" spans="1:12" ht="12.75">
      <c r="A1107" s="65" t="s">
        <v>204</v>
      </c>
      <c r="B1107" s="10">
        <v>51</v>
      </c>
      <c r="C1107" s="13">
        <v>69</v>
      </c>
      <c r="D1107" s="41">
        <v>35</v>
      </c>
      <c r="E1107" s="41">
        <v>36</v>
      </c>
      <c r="F1107" s="41">
        <v>25</v>
      </c>
      <c r="G1107" s="5"/>
      <c r="H1107" s="59">
        <f t="shared" si="133"/>
        <v>-26</v>
      </c>
      <c r="I1107" s="358">
        <f t="shared" si="134"/>
        <v>-0.5098039215686274</v>
      </c>
      <c r="K1107" s="348">
        <f t="shared" si="135"/>
        <v>-11</v>
      </c>
      <c r="L1107" s="349">
        <f t="shared" si="136"/>
        <v>-0.3055555555555556</v>
      </c>
    </row>
    <row r="1108" spans="1:12" ht="12.75">
      <c r="A1108" s="65" t="s">
        <v>205</v>
      </c>
      <c r="B1108" s="10">
        <v>47</v>
      </c>
      <c r="C1108" s="13">
        <v>54</v>
      </c>
      <c r="D1108" s="41">
        <v>22</v>
      </c>
      <c r="E1108" s="41">
        <v>27</v>
      </c>
      <c r="F1108" s="41">
        <v>31</v>
      </c>
      <c r="G1108" s="5"/>
      <c r="H1108" s="59">
        <f t="shared" si="133"/>
        <v>-16</v>
      </c>
      <c r="I1108" s="358">
        <f t="shared" si="134"/>
        <v>-0.3404255319148936</v>
      </c>
      <c r="K1108" s="128">
        <f t="shared" si="135"/>
        <v>4</v>
      </c>
      <c r="L1108" s="57">
        <f t="shared" si="136"/>
        <v>0.14814814814814814</v>
      </c>
    </row>
    <row r="1109" spans="1:12" ht="12.75" customHeight="1">
      <c r="A1109" s="65" t="s">
        <v>203</v>
      </c>
      <c r="B1109" s="10">
        <v>30</v>
      </c>
      <c r="C1109" s="13">
        <v>16</v>
      </c>
      <c r="D1109" s="41">
        <v>4</v>
      </c>
      <c r="E1109" s="41">
        <v>0</v>
      </c>
      <c r="F1109" s="41">
        <v>0</v>
      </c>
      <c r="G1109" s="5"/>
      <c r="H1109" s="59">
        <f t="shared" si="133"/>
        <v>-30</v>
      </c>
      <c r="I1109" s="358">
        <f t="shared" si="134"/>
        <v>-1</v>
      </c>
      <c r="K1109" s="128">
        <f t="shared" si="135"/>
        <v>0</v>
      </c>
      <c r="L1109" s="57">
        <v>0</v>
      </c>
    </row>
    <row r="1110" spans="1:12" ht="12.75" customHeight="1">
      <c r="A1110" s="35" t="s">
        <v>65</v>
      </c>
      <c r="B1110" s="10">
        <v>174</v>
      </c>
      <c r="C1110" s="13">
        <v>157</v>
      </c>
      <c r="D1110" s="41">
        <v>90</v>
      </c>
      <c r="E1110" s="41">
        <v>111</v>
      </c>
      <c r="F1110" s="41">
        <v>134</v>
      </c>
      <c r="G1110" s="5"/>
      <c r="H1110" s="59">
        <f t="shared" si="133"/>
        <v>-40</v>
      </c>
      <c r="I1110" s="358">
        <f t="shared" si="134"/>
        <v>-0.22988505747126436</v>
      </c>
      <c r="K1110" s="128">
        <f t="shared" si="135"/>
        <v>23</v>
      </c>
      <c r="L1110" s="57">
        <f t="shared" si="136"/>
        <v>0.2072072072072072</v>
      </c>
    </row>
    <row r="1111" spans="1:12" ht="12.75" customHeight="1">
      <c r="A1111" s="35" t="s">
        <v>66</v>
      </c>
      <c r="B1111" s="10">
        <v>164</v>
      </c>
      <c r="C1111" s="13">
        <v>178</v>
      </c>
      <c r="D1111" s="41">
        <v>68</v>
      </c>
      <c r="E1111" s="41">
        <v>93</v>
      </c>
      <c r="F1111" s="41">
        <v>91</v>
      </c>
      <c r="G1111" s="5"/>
      <c r="H1111" s="59">
        <f t="shared" si="133"/>
        <v>-73</v>
      </c>
      <c r="I1111" s="358">
        <f t="shared" si="134"/>
        <v>-0.4451219512195122</v>
      </c>
      <c r="K1111" s="348">
        <f t="shared" si="135"/>
        <v>-2</v>
      </c>
      <c r="L1111" s="349">
        <f t="shared" si="136"/>
        <v>-0.021505376344086023</v>
      </c>
    </row>
    <row r="1112" spans="1:12" ht="12.75" customHeight="1">
      <c r="A1112" s="35" t="s">
        <v>64</v>
      </c>
      <c r="B1112" s="10">
        <v>17</v>
      </c>
      <c r="C1112" s="13">
        <v>3</v>
      </c>
      <c r="D1112" s="41">
        <v>0</v>
      </c>
      <c r="E1112" s="41">
        <v>0</v>
      </c>
      <c r="F1112" s="41">
        <v>0</v>
      </c>
      <c r="G1112" s="5"/>
      <c r="H1112" s="59">
        <f t="shared" si="133"/>
        <v>-17</v>
      </c>
      <c r="I1112" s="358">
        <f t="shared" si="134"/>
        <v>-1</v>
      </c>
      <c r="K1112" s="128">
        <f t="shared" si="135"/>
        <v>0</v>
      </c>
      <c r="L1112" s="57">
        <v>0</v>
      </c>
    </row>
    <row r="1113" spans="1:12" ht="12.75" customHeight="1">
      <c r="A1113" s="35" t="s">
        <v>67</v>
      </c>
      <c r="B1113" s="10">
        <v>163</v>
      </c>
      <c r="C1113" s="13">
        <v>169</v>
      </c>
      <c r="D1113" s="41">
        <v>95</v>
      </c>
      <c r="E1113" s="41">
        <v>91</v>
      </c>
      <c r="F1113" s="41">
        <v>78</v>
      </c>
      <c r="G1113" s="5"/>
      <c r="H1113" s="59">
        <f t="shared" si="133"/>
        <v>-85</v>
      </c>
      <c r="I1113" s="358">
        <f t="shared" si="134"/>
        <v>-0.5214723926380368</v>
      </c>
      <c r="K1113" s="348">
        <f t="shared" si="135"/>
        <v>-13</v>
      </c>
      <c r="L1113" s="349">
        <f t="shared" si="136"/>
        <v>-0.14285714285714285</v>
      </c>
    </row>
    <row r="1114" spans="1:12" ht="12.75" customHeight="1">
      <c r="A1114" s="296"/>
      <c r="B1114" s="37"/>
      <c r="C1114" s="37"/>
      <c r="D1114" s="216"/>
      <c r="E1114" s="11"/>
      <c r="F1114" s="11"/>
      <c r="G1114" s="5"/>
      <c r="H1114" s="100"/>
      <c r="I1114" s="402"/>
      <c r="K1114" s="100"/>
      <c r="L1114" s="71"/>
    </row>
    <row r="1115" spans="1:12" s="87" customFormat="1" ht="12.75" customHeight="1">
      <c r="A1115" s="168">
        <v>39122</v>
      </c>
      <c r="B1115" s="169"/>
      <c r="E1115" s="170">
        <v>17</v>
      </c>
      <c r="F1115" s="21"/>
      <c r="G1115" s="169"/>
      <c r="H1115" s="169"/>
      <c r="K1115"/>
      <c r="L1115" s="170" t="s">
        <v>175</v>
      </c>
    </row>
    <row r="1116" spans="1:12" s="87" customFormat="1" ht="12.75" customHeight="1">
      <c r="A1116" s="168"/>
      <c r="B1116" s="169"/>
      <c r="E1116" s="170"/>
      <c r="F1116" s="21"/>
      <c r="G1116" s="169"/>
      <c r="H1116" s="169"/>
      <c r="K1116"/>
      <c r="L1116" s="170"/>
    </row>
    <row r="1117" spans="1:12" s="87" customFormat="1" ht="12.75" customHeight="1">
      <c r="A1117" s="568" t="s">
        <v>372</v>
      </c>
      <c r="B1117" s="568"/>
      <c r="C1117" s="568"/>
      <c r="D1117" s="568"/>
      <c r="E1117" s="568"/>
      <c r="F1117" s="568"/>
      <c r="G1117" s="568"/>
      <c r="H1117" s="568"/>
      <c r="I1117" s="568"/>
      <c r="J1117" s="568"/>
      <c r="K1117" s="568"/>
      <c r="L1117" s="568"/>
    </row>
    <row r="1118" spans="1:9" ht="15">
      <c r="A1118" s="112"/>
      <c r="B1118" s="83"/>
      <c r="C1118" s="83"/>
      <c r="D1118" s="83"/>
      <c r="E1118" s="83"/>
      <c r="F1118" s="384"/>
      <c r="G1118" s="84"/>
      <c r="H1118" s="84"/>
      <c r="I1118" s="85"/>
    </row>
    <row r="1119" spans="1:12" ht="15">
      <c r="A1119" s="146"/>
      <c r="B1119" s="147"/>
      <c r="C1119" s="147"/>
      <c r="D1119" s="147"/>
      <c r="E1119" s="147"/>
      <c r="F1119" s="373"/>
      <c r="G1119" s="33"/>
      <c r="H1119" s="137" t="s">
        <v>169</v>
      </c>
      <c r="I1119" s="137" t="s">
        <v>0</v>
      </c>
      <c r="K1119" s="137" t="s">
        <v>169</v>
      </c>
      <c r="L1119" s="137" t="s">
        <v>0</v>
      </c>
    </row>
    <row r="1120" spans="1:12" ht="12.75" customHeight="1">
      <c r="A1120" s="148" t="s">
        <v>310</v>
      </c>
      <c r="B1120" s="149"/>
      <c r="C1120" s="150"/>
      <c r="D1120" s="149"/>
      <c r="E1120" s="149"/>
      <c r="F1120" s="374"/>
      <c r="G1120" s="27"/>
      <c r="H1120" s="138" t="s">
        <v>2</v>
      </c>
      <c r="I1120" s="138" t="s">
        <v>2</v>
      </c>
      <c r="K1120" s="138" t="s">
        <v>2</v>
      </c>
      <c r="L1120" s="138" t="s">
        <v>2</v>
      </c>
    </row>
    <row r="1121" spans="1:12" ht="12.75" customHeight="1">
      <c r="A1121" s="153"/>
      <c r="B1121" s="152"/>
      <c r="C1121" s="152"/>
      <c r="D1121" s="152"/>
      <c r="E1121" s="152"/>
      <c r="F1121" s="375"/>
      <c r="H1121" s="139">
        <v>2004</v>
      </c>
      <c r="I1121" s="139">
        <v>2004</v>
      </c>
      <c r="K1121" s="139">
        <v>2007</v>
      </c>
      <c r="L1121" s="139">
        <v>2007</v>
      </c>
    </row>
    <row r="1122" spans="1:12" ht="12.75" customHeight="1">
      <c r="A1122" s="157"/>
      <c r="B1122" s="136">
        <v>2004</v>
      </c>
      <c r="C1122" s="136">
        <v>2005</v>
      </c>
      <c r="D1122" s="361">
        <v>2006</v>
      </c>
      <c r="E1122" s="361">
        <v>2007</v>
      </c>
      <c r="F1122" s="361">
        <v>2008</v>
      </c>
      <c r="G1122" s="197"/>
      <c r="H1122" s="136" t="s">
        <v>354</v>
      </c>
      <c r="I1122" s="136" t="s">
        <v>354</v>
      </c>
      <c r="K1122" s="136" t="s">
        <v>354</v>
      </c>
      <c r="L1122" s="136" t="s">
        <v>354</v>
      </c>
    </row>
    <row r="1123" spans="1:12" ht="12.75" customHeight="1">
      <c r="A1123" s="35" t="s">
        <v>68</v>
      </c>
      <c r="B1123" s="10">
        <v>330</v>
      </c>
      <c r="C1123" s="13">
        <v>340</v>
      </c>
      <c r="D1123" s="41">
        <v>196</v>
      </c>
      <c r="E1123" s="41">
        <v>279</v>
      </c>
      <c r="F1123" s="41">
        <v>364</v>
      </c>
      <c r="G1123" s="5"/>
      <c r="H1123" s="58">
        <f>(F1123-B1123)</f>
        <v>34</v>
      </c>
      <c r="I1123" s="201">
        <f>(F1123-B1123)/B1123</f>
        <v>0.10303030303030303</v>
      </c>
      <c r="K1123" s="128">
        <f>(F1123-E1123)</f>
        <v>85</v>
      </c>
      <c r="L1123" s="57">
        <f>(F1123-E1123)/E1123</f>
        <v>0.3046594982078853</v>
      </c>
    </row>
    <row r="1124" spans="1:12" ht="12.75" customHeight="1">
      <c r="A1124" s="35" t="s">
        <v>69</v>
      </c>
      <c r="B1124" s="10">
        <v>1959</v>
      </c>
      <c r="C1124" s="13">
        <v>2004</v>
      </c>
      <c r="D1124" s="41">
        <v>1182</v>
      </c>
      <c r="E1124" s="41">
        <v>1321</v>
      </c>
      <c r="F1124" s="41">
        <v>1546</v>
      </c>
      <c r="G1124" s="5"/>
      <c r="H1124" s="59">
        <f>(F1124-B1124)</f>
        <v>-413</v>
      </c>
      <c r="I1124" s="358">
        <f>(F1124-B1124)/B1124</f>
        <v>-0.21082184788157224</v>
      </c>
      <c r="K1124" s="128">
        <f>(F1124-E1124)</f>
        <v>225</v>
      </c>
      <c r="L1124" s="57">
        <f>(F1124-E1124)/E1124</f>
        <v>0.17032551097653292</v>
      </c>
    </row>
    <row r="1125" spans="1:12" ht="12.75" customHeight="1">
      <c r="A1125" s="127" t="s">
        <v>70</v>
      </c>
      <c r="B1125" s="10">
        <v>189</v>
      </c>
      <c r="C1125" s="4">
        <v>152</v>
      </c>
      <c r="D1125" s="41">
        <v>81</v>
      </c>
      <c r="E1125" s="41">
        <v>69</v>
      </c>
      <c r="F1125" s="41">
        <v>73</v>
      </c>
      <c r="G1125" s="5"/>
      <c r="H1125" s="59">
        <f>(F1125-B1125)</f>
        <v>-116</v>
      </c>
      <c r="I1125" s="358">
        <f>(F1125-B1125)/B1125</f>
        <v>-0.6137566137566137</v>
      </c>
      <c r="K1125" s="128">
        <f>(F1125-E1125)</f>
        <v>4</v>
      </c>
      <c r="L1125" s="57">
        <f>(F1125-E1125)/E1125</f>
        <v>0.057971014492753624</v>
      </c>
    </row>
    <row r="1126" spans="1:12" ht="12.75" customHeight="1">
      <c r="A1126" s="35" t="s">
        <v>71</v>
      </c>
      <c r="B1126" s="10">
        <v>48</v>
      </c>
      <c r="C1126" s="13">
        <v>48</v>
      </c>
      <c r="D1126" s="41">
        <v>35</v>
      </c>
      <c r="E1126" s="41">
        <v>37</v>
      </c>
      <c r="F1126" s="41">
        <v>41</v>
      </c>
      <c r="G1126" s="5"/>
      <c r="H1126" s="59">
        <f>(F1126-B1126)</f>
        <v>-7</v>
      </c>
      <c r="I1126" s="358">
        <f>(F1126-B1126)/B1126</f>
        <v>-0.14583333333333334</v>
      </c>
      <c r="K1126" s="128">
        <f>(F1126-E1126)</f>
        <v>4</v>
      </c>
      <c r="L1126" s="57">
        <f>(F1126-E1126)/E1126</f>
        <v>0.10810810810810811</v>
      </c>
    </row>
    <row r="1127" spans="1:12" ht="12.75" customHeight="1">
      <c r="A1127" s="217" t="s">
        <v>317</v>
      </c>
      <c r="B1127" s="10">
        <v>87</v>
      </c>
      <c r="C1127" s="13">
        <v>82</v>
      </c>
      <c r="D1127" s="41">
        <v>50</v>
      </c>
      <c r="E1127" s="41">
        <v>57</v>
      </c>
      <c r="F1127" s="41">
        <v>69</v>
      </c>
      <c r="G1127" s="5"/>
      <c r="H1127" s="59">
        <f t="shared" si="133"/>
        <v>-18</v>
      </c>
      <c r="I1127" s="358">
        <f t="shared" si="134"/>
        <v>-0.20689655172413793</v>
      </c>
      <c r="K1127" s="128">
        <f t="shared" si="135"/>
        <v>12</v>
      </c>
      <c r="L1127" s="57">
        <f t="shared" si="136"/>
        <v>0.21052631578947367</v>
      </c>
    </row>
    <row r="1128" spans="1:12" ht="12.75" customHeight="1">
      <c r="A1128" s="35" t="s">
        <v>72</v>
      </c>
      <c r="B1128" s="10">
        <v>209</v>
      </c>
      <c r="C1128" s="13">
        <v>177</v>
      </c>
      <c r="D1128" s="41">
        <v>102</v>
      </c>
      <c r="E1128" s="41">
        <v>112</v>
      </c>
      <c r="F1128" s="41">
        <v>117</v>
      </c>
      <c r="G1128" s="5"/>
      <c r="H1128" s="59">
        <f t="shared" si="133"/>
        <v>-92</v>
      </c>
      <c r="I1128" s="358">
        <f t="shared" si="134"/>
        <v>-0.44019138755980863</v>
      </c>
      <c r="K1128" s="128">
        <f t="shared" si="135"/>
        <v>5</v>
      </c>
      <c r="L1128" s="57">
        <f t="shared" si="136"/>
        <v>0.044642857142857144</v>
      </c>
    </row>
    <row r="1129" spans="1:12" ht="12.75" customHeight="1">
      <c r="A1129" s="217" t="s">
        <v>242</v>
      </c>
      <c r="B1129" s="13">
        <v>20</v>
      </c>
      <c r="C1129" s="13">
        <v>13</v>
      </c>
      <c r="D1129" s="41">
        <v>2</v>
      </c>
      <c r="E1129" s="41">
        <v>0</v>
      </c>
      <c r="F1129" s="41">
        <v>0</v>
      </c>
      <c r="G1129" s="5"/>
      <c r="H1129" s="59">
        <f t="shared" si="133"/>
        <v>-20</v>
      </c>
      <c r="I1129" s="358">
        <f t="shared" si="134"/>
        <v>-1</v>
      </c>
      <c r="K1129" s="128">
        <f t="shared" si="135"/>
        <v>0</v>
      </c>
      <c r="L1129" s="57">
        <v>0</v>
      </c>
    </row>
    <row r="1130" spans="1:12" ht="12.75" customHeight="1">
      <c r="A1130" s="35" t="s">
        <v>73</v>
      </c>
      <c r="B1130" s="10">
        <v>99</v>
      </c>
      <c r="C1130" s="13">
        <v>68</v>
      </c>
      <c r="D1130" s="41">
        <v>36</v>
      </c>
      <c r="E1130" s="41">
        <v>34</v>
      </c>
      <c r="F1130" s="41">
        <v>38</v>
      </c>
      <c r="H1130" s="59">
        <f t="shared" si="133"/>
        <v>-61</v>
      </c>
      <c r="I1130" s="358">
        <f t="shared" si="134"/>
        <v>-0.6161616161616161</v>
      </c>
      <c r="K1130" s="128">
        <f t="shared" si="135"/>
        <v>4</v>
      </c>
      <c r="L1130" s="57">
        <f t="shared" si="136"/>
        <v>0.11764705882352941</v>
      </c>
    </row>
    <row r="1131" spans="1:12" ht="12.75" customHeight="1">
      <c r="A1131" s="35" t="s">
        <v>75</v>
      </c>
      <c r="B1131" s="10">
        <v>249</v>
      </c>
      <c r="C1131" s="13">
        <v>270</v>
      </c>
      <c r="D1131" s="41">
        <v>164</v>
      </c>
      <c r="E1131" s="41">
        <v>190</v>
      </c>
      <c r="F1131" s="41">
        <v>224</v>
      </c>
      <c r="G1131" s="5"/>
      <c r="H1131" s="59">
        <f t="shared" si="133"/>
        <v>-25</v>
      </c>
      <c r="I1131" s="358">
        <f t="shared" si="134"/>
        <v>-0.10040160642570281</v>
      </c>
      <c r="K1131" s="128">
        <f t="shared" si="135"/>
        <v>34</v>
      </c>
      <c r="L1131" s="57">
        <f t="shared" si="136"/>
        <v>0.17894736842105263</v>
      </c>
    </row>
    <row r="1132" spans="1:12" ht="12.75" customHeight="1">
      <c r="A1132" s="113" t="s">
        <v>211</v>
      </c>
      <c r="B1132" s="10">
        <v>17</v>
      </c>
      <c r="C1132" s="13">
        <v>34</v>
      </c>
      <c r="D1132" s="41">
        <v>30</v>
      </c>
      <c r="E1132" s="41">
        <v>43</v>
      </c>
      <c r="F1132" s="41">
        <v>44</v>
      </c>
      <c r="G1132" s="5"/>
      <c r="H1132" s="58" t="s">
        <v>255</v>
      </c>
      <c r="I1132" s="58" t="s">
        <v>255</v>
      </c>
      <c r="K1132" s="128">
        <f t="shared" si="135"/>
        <v>1</v>
      </c>
      <c r="L1132" s="57">
        <f t="shared" si="136"/>
        <v>0.023255813953488372</v>
      </c>
    </row>
    <row r="1133" spans="1:12" ht="12.75" customHeight="1">
      <c r="A1133" s="65" t="s">
        <v>246</v>
      </c>
      <c r="B1133" s="10">
        <v>8</v>
      </c>
      <c r="C1133" s="13">
        <v>92</v>
      </c>
      <c r="D1133" s="41">
        <v>64</v>
      </c>
      <c r="E1133" s="41">
        <v>89</v>
      </c>
      <c r="F1133" s="41">
        <v>111</v>
      </c>
      <c r="G1133" s="5"/>
      <c r="H1133" s="58" t="s">
        <v>255</v>
      </c>
      <c r="I1133" s="58" t="s">
        <v>255</v>
      </c>
      <c r="K1133" s="128">
        <f t="shared" si="135"/>
        <v>22</v>
      </c>
      <c r="L1133" s="57">
        <f t="shared" si="136"/>
        <v>0.24719101123595505</v>
      </c>
    </row>
    <row r="1134" spans="1:12" ht="12.75" customHeight="1">
      <c r="A1134" s="65" t="s">
        <v>74</v>
      </c>
      <c r="B1134" s="10">
        <v>135</v>
      </c>
      <c r="C1134" s="13">
        <v>167</v>
      </c>
      <c r="D1134" s="41">
        <v>79</v>
      </c>
      <c r="E1134" s="41">
        <v>92</v>
      </c>
      <c r="F1134" s="41">
        <v>94</v>
      </c>
      <c r="G1134" s="5"/>
      <c r="H1134" s="59">
        <f t="shared" si="133"/>
        <v>-41</v>
      </c>
      <c r="I1134" s="358">
        <f t="shared" si="134"/>
        <v>-0.3037037037037037</v>
      </c>
      <c r="J1134" s="352"/>
      <c r="K1134" s="128">
        <f t="shared" si="135"/>
        <v>2</v>
      </c>
      <c r="L1134" s="57">
        <f t="shared" si="136"/>
        <v>0.021739130434782608</v>
      </c>
    </row>
    <row r="1135" spans="1:12" ht="12.75" customHeight="1">
      <c r="A1135" s="35" t="s">
        <v>76</v>
      </c>
      <c r="B1135" s="10">
        <v>194</v>
      </c>
      <c r="C1135" s="13">
        <v>241</v>
      </c>
      <c r="D1135" s="41">
        <v>142</v>
      </c>
      <c r="E1135" s="41">
        <v>169</v>
      </c>
      <c r="F1135" s="41">
        <v>322</v>
      </c>
      <c r="G1135" s="5"/>
      <c r="H1135" s="58">
        <f t="shared" si="133"/>
        <v>128</v>
      </c>
      <c r="I1135" s="201">
        <f t="shared" si="134"/>
        <v>0.6597938144329897</v>
      </c>
      <c r="K1135" s="128">
        <f t="shared" si="135"/>
        <v>153</v>
      </c>
      <c r="L1135" s="57">
        <f t="shared" si="136"/>
        <v>0.9053254437869822</v>
      </c>
    </row>
    <row r="1136" spans="1:12" ht="12.75" customHeight="1">
      <c r="A1136" s="35" t="s">
        <v>77</v>
      </c>
      <c r="B1136" s="10">
        <v>150</v>
      </c>
      <c r="C1136" s="13">
        <v>133</v>
      </c>
      <c r="D1136" s="41">
        <v>53</v>
      </c>
      <c r="E1136" s="41">
        <v>74</v>
      </c>
      <c r="F1136" s="41">
        <v>82</v>
      </c>
      <c r="G1136" s="5"/>
      <c r="H1136" s="59">
        <f t="shared" si="133"/>
        <v>-68</v>
      </c>
      <c r="I1136" s="358">
        <f t="shared" si="134"/>
        <v>-0.4533333333333333</v>
      </c>
      <c r="K1136" s="128">
        <f t="shared" si="135"/>
        <v>8</v>
      </c>
      <c r="L1136" s="57">
        <f t="shared" si="136"/>
        <v>0.10810810810810811</v>
      </c>
    </row>
    <row r="1137" spans="1:12" ht="12.75" customHeight="1">
      <c r="A1137" s="65" t="s">
        <v>78</v>
      </c>
      <c r="B1137" s="10">
        <v>35</v>
      </c>
      <c r="C1137" s="13">
        <v>46</v>
      </c>
      <c r="D1137" s="41">
        <v>28</v>
      </c>
      <c r="E1137" s="41">
        <v>33</v>
      </c>
      <c r="F1137" s="41">
        <v>25</v>
      </c>
      <c r="G1137" s="5"/>
      <c r="H1137" s="59">
        <f aca="true" t="shared" si="137" ref="H1137:H1159">(F1137-B1137)</f>
        <v>-10</v>
      </c>
      <c r="I1137" s="358">
        <f aca="true" t="shared" si="138" ref="I1137:I1159">(F1137-B1137)/B1137</f>
        <v>-0.2857142857142857</v>
      </c>
      <c r="K1137" s="348">
        <f aca="true" t="shared" si="139" ref="K1137:K1159">(F1137-E1137)</f>
        <v>-8</v>
      </c>
      <c r="L1137" s="349">
        <f aca="true" t="shared" si="140" ref="L1137:L1159">(F1137-E1137)/E1137</f>
        <v>-0.24242424242424243</v>
      </c>
    </row>
    <row r="1138" spans="1:12" ht="12.75" customHeight="1">
      <c r="A1138" s="35" t="s">
        <v>79</v>
      </c>
      <c r="B1138" s="10">
        <v>714</v>
      </c>
      <c r="C1138" s="13">
        <v>815</v>
      </c>
      <c r="D1138" s="41">
        <v>619</v>
      </c>
      <c r="E1138" s="41">
        <v>740</v>
      </c>
      <c r="F1138" s="41">
        <v>714</v>
      </c>
      <c r="G1138" s="5"/>
      <c r="H1138" s="58">
        <f t="shared" si="137"/>
        <v>0</v>
      </c>
      <c r="I1138" s="201">
        <f t="shared" si="138"/>
        <v>0</v>
      </c>
      <c r="K1138" s="348">
        <f t="shared" si="139"/>
        <v>-26</v>
      </c>
      <c r="L1138" s="349">
        <f t="shared" si="140"/>
        <v>-0.03513513513513514</v>
      </c>
    </row>
    <row r="1139" spans="1:12" ht="12" customHeight="1">
      <c r="A1139" s="65" t="s">
        <v>80</v>
      </c>
      <c r="B1139" s="10">
        <v>50</v>
      </c>
      <c r="C1139" s="13">
        <v>62</v>
      </c>
      <c r="D1139" s="41">
        <v>28</v>
      </c>
      <c r="E1139" s="41">
        <v>40</v>
      </c>
      <c r="F1139" s="41">
        <v>48</v>
      </c>
      <c r="G1139" s="5"/>
      <c r="H1139" s="59">
        <f t="shared" si="137"/>
        <v>-2</v>
      </c>
      <c r="I1139" s="358">
        <f t="shared" si="138"/>
        <v>-0.04</v>
      </c>
      <c r="K1139" s="128">
        <f t="shared" si="139"/>
        <v>8</v>
      </c>
      <c r="L1139" s="57">
        <f t="shared" si="140"/>
        <v>0.2</v>
      </c>
    </row>
    <row r="1140" spans="1:12" ht="12.75" customHeight="1">
      <c r="A1140" s="65" t="s">
        <v>81</v>
      </c>
      <c r="B1140" s="10">
        <v>15</v>
      </c>
      <c r="C1140" s="13">
        <v>13</v>
      </c>
      <c r="D1140" s="41">
        <v>4</v>
      </c>
      <c r="E1140" s="41">
        <v>5</v>
      </c>
      <c r="F1140" s="41">
        <v>19</v>
      </c>
      <c r="G1140" s="5"/>
      <c r="H1140" s="58">
        <f t="shared" si="137"/>
        <v>4</v>
      </c>
      <c r="I1140" s="201">
        <f t="shared" si="138"/>
        <v>0.26666666666666666</v>
      </c>
      <c r="K1140" s="128">
        <f t="shared" si="139"/>
        <v>14</v>
      </c>
      <c r="L1140" s="57">
        <f t="shared" si="140"/>
        <v>2.8</v>
      </c>
    </row>
    <row r="1141" spans="1:12" ht="12.75" customHeight="1">
      <c r="A1141" s="35" t="s">
        <v>247</v>
      </c>
      <c r="B1141" s="10">
        <v>1</v>
      </c>
      <c r="C1141" s="13">
        <v>5</v>
      </c>
      <c r="D1141" s="41">
        <v>5</v>
      </c>
      <c r="E1141" s="41">
        <v>0</v>
      </c>
      <c r="F1141" s="41">
        <v>5</v>
      </c>
      <c r="G1141" s="5"/>
      <c r="H1141" s="58" t="s">
        <v>255</v>
      </c>
      <c r="I1141" s="58" t="s">
        <v>255</v>
      </c>
      <c r="K1141" s="128">
        <f t="shared" si="139"/>
        <v>5</v>
      </c>
      <c r="L1141" s="57">
        <v>0</v>
      </c>
    </row>
    <row r="1142" spans="1:12" ht="12.75" customHeight="1">
      <c r="A1142" s="35" t="s">
        <v>82</v>
      </c>
      <c r="B1142" s="10">
        <v>206</v>
      </c>
      <c r="C1142" s="13">
        <v>200</v>
      </c>
      <c r="D1142" s="41">
        <v>118</v>
      </c>
      <c r="E1142" s="41">
        <v>134</v>
      </c>
      <c r="F1142" s="41">
        <v>176</v>
      </c>
      <c r="G1142" s="5"/>
      <c r="H1142" s="59">
        <f t="shared" si="137"/>
        <v>-30</v>
      </c>
      <c r="I1142" s="358">
        <f t="shared" si="138"/>
        <v>-0.14563106796116504</v>
      </c>
      <c r="K1142" s="128">
        <f t="shared" si="139"/>
        <v>42</v>
      </c>
      <c r="L1142" s="57">
        <f t="shared" si="140"/>
        <v>0.31343283582089554</v>
      </c>
    </row>
    <row r="1143" spans="1:12" ht="12.75" customHeight="1">
      <c r="A1143" s="35" t="s">
        <v>83</v>
      </c>
      <c r="B1143" s="10">
        <v>245</v>
      </c>
      <c r="C1143" s="13">
        <v>276</v>
      </c>
      <c r="D1143" s="41">
        <v>114</v>
      </c>
      <c r="E1143" s="41">
        <v>128</v>
      </c>
      <c r="F1143" s="41">
        <v>153</v>
      </c>
      <c r="G1143" s="5"/>
      <c r="H1143" s="59">
        <f t="shared" si="137"/>
        <v>-92</v>
      </c>
      <c r="I1143" s="358">
        <f t="shared" si="138"/>
        <v>-0.37551020408163266</v>
      </c>
      <c r="K1143" s="128">
        <f t="shared" si="139"/>
        <v>25</v>
      </c>
      <c r="L1143" s="57">
        <f t="shared" si="140"/>
        <v>0.1953125</v>
      </c>
    </row>
    <row r="1144" spans="1:12" s="74" customFormat="1" ht="13.5">
      <c r="A1144" s="35" t="s">
        <v>85</v>
      </c>
      <c r="B1144" s="10">
        <v>304</v>
      </c>
      <c r="C1144" s="13">
        <v>346</v>
      </c>
      <c r="D1144" s="41">
        <v>210</v>
      </c>
      <c r="E1144" s="41">
        <v>226</v>
      </c>
      <c r="F1144" s="41">
        <v>246</v>
      </c>
      <c r="G1144" s="5"/>
      <c r="H1144" s="59">
        <f t="shared" si="137"/>
        <v>-58</v>
      </c>
      <c r="I1144" s="358">
        <f t="shared" si="138"/>
        <v>-0.19078947368421054</v>
      </c>
      <c r="J1144"/>
      <c r="K1144" s="128">
        <f t="shared" si="139"/>
        <v>20</v>
      </c>
      <c r="L1144" s="57">
        <f t="shared" si="140"/>
        <v>0.08849557522123894</v>
      </c>
    </row>
    <row r="1145" spans="1:12" ht="12.75" customHeight="1">
      <c r="A1145" s="35" t="s">
        <v>84</v>
      </c>
      <c r="B1145" s="10">
        <v>251</v>
      </c>
      <c r="C1145" s="13">
        <v>214</v>
      </c>
      <c r="D1145" s="41">
        <v>119</v>
      </c>
      <c r="E1145" s="41">
        <v>146</v>
      </c>
      <c r="F1145" s="41">
        <v>138</v>
      </c>
      <c r="G1145" s="5"/>
      <c r="H1145" s="59">
        <f t="shared" si="137"/>
        <v>-113</v>
      </c>
      <c r="I1145" s="358">
        <f t="shared" si="138"/>
        <v>-0.450199203187251</v>
      </c>
      <c r="K1145" s="348">
        <f t="shared" si="139"/>
        <v>-8</v>
      </c>
      <c r="L1145" s="349">
        <f t="shared" si="140"/>
        <v>-0.0547945205479452</v>
      </c>
    </row>
    <row r="1146" spans="1:12" ht="12.75" customHeight="1">
      <c r="A1146" s="35" t="s">
        <v>179</v>
      </c>
      <c r="B1146" s="10">
        <v>3029</v>
      </c>
      <c r="C1146" s="13">
        <v>3282</v>
      </c>
      <c r="D1146" s="41">
        <v>2150</v>
      </c>
      <c r="E1146" s="41">
        <v>2507</v>
      </c>
      <c r="F1146" s="41">
        <v>2657</v>
      </c>
      <c r="G1146" s="5"/>
      <c r="H1146" s="59">
        <f t="shared" si="137"/>
        <v>-372</v>
      </c>
      <c r="I1146" s="358">
        <f t="shared" si="138"/>
        <v>-0.12281280950808848</v>
      </c>
      <c r="K1146" s="128">
        <f t="shared" si="139"/>
        <v>150</v>
      </c>
      <c r="L1146" s="57">
        <f t="shared" si="140"/>
        <v>0.059832469086557635</v>
      </c>
    </row>
    <row r="1147" spans="1:12" ht="12.75" customHeight="1">
      <c r="A1147" s="35" t="s">
        <v>86</v>
      </c>
      <c r="B1147" s="10">
        <v>1306</v>
      </c>
      <c r="C1147" s="13">
        <v>1148</v>
      </c>
      <c r="D1147" s="41">
        <v>706</v>
      </c>
      <c r="E1147" s="41">
        <v>793</v>
      </c>
      <c r="F1147" s="41">
        <v>830</v>
      </c>
      <c r="G1147" s="5"/>
      <c r="H1147" s="59">
        <f t="shared" si="137"/>
        <v>-476</v>
      </c>
      <c r="I1147" s="358">
        <f t="shared" si="138"/>
        <v>-0.36447166921898927</v>
      </c>
      <c r="K1147" s="128">
        <f t="shared" si="139"/>
        <v>37</v>
      </c>
      <c r="L1147" s="57">
        <f t="shared" si="140"/>
        <v>0.04665825977301387</v>
      </c>
    </row>
    <row r="1148" spans="1:12" ht="12.75" customHeight="1">
      <c r="A1148" s="35" t="s">
        <v>248</v>
      </c>
      <c r="B1148" s="10">
        <v>1</v>
      </c>
      <c r="C1148" s="13">
        <v>14</v>
      </c>
      <c r="D1148" s="41">
        <v>15</v>
      </c>
      <c r="E1148" s="41">
        <v>23</v>
      </c>
      <c r="F1148" s="41">
        <v>25</v>
      </c>
      <c r="G1148" s="5"/>
      <c r="H1148" s="58" t="s">
        <v>255</v>
      </c>
      <c r="I1148" s="58" t="s">
        <v>255</v>
      </c>
      <c r="K1148" s="128">
        <f t="shared" si="139"/>
        <v>2</v>
      </c>
      <c r="L1148" s="57">
        <f t="shared" si="140"/>
        <v>0.08695652173913043</v>
      </c>
    </row>
    <row r="1149" spans="1:12" ht="12.75" customHeight="1">
      <c r="A1149" s="322" t="s">
        <v>319</v>
      </c>
      <c r="B1149" s="166"/>
      <c r="C1149" s="166"/>
      <c r="D1149" s="166"/>
      <c r="E1149" s="41">
        <v>7</v>
      </c>
      <c r="F1149" s="41">
        <v>4</v>
      </c>
      <c r="G1149" s="5"/>
      <c r="H1149" s="58" t="s">
        <v>255</v>
      </c>
      <c r="I1149" s="58" t="s">
        <v>255</v>
      </c>
      <c r="K1149" s="58" t="s">
        <v>255</v>
      </c>
      <c r="L1149" s="58" t="s">
        <v>255</v>
      </c>
    </row>
    <row r="1150" spans="1:12" ht="12.75" customHeight="1">
      <c r="A1150" s="65" t="s">
        <v>87</v>
      </c>
      <c r="B1150" s="10">
        <v>165</v>
      </c>
      <c r="C1150" s="13">
        <v>177</v>
      </c>
      <c r="D1150" s="41">
        <v>103</v>
      </c>
      <c r="E1150" s="41">
        <v>103</v>
      </c>
      <c r="F1150" s="41">
        <v>164</v>
      </c>
      <c r="G1150" s="5"/>
      <c r="H1150" s="59">
        <f t="shared" si="137"/>
        <v>-1</v>
      </c>
      <c r="I1150" s="358">
        <f t="shared" si="138"/>
        <v>-0.006060606060606061</v>
      </c>
      <c r="K1150" s="128">
        <f t="shared" si="139"/>
        <v>61</v>
      </c>
      <c r="L1150" s="57">
        <f t="shared" si="140"/>
        <v>0.5922330097087378</v>
      </c>
    </row>
    <row r="1151" spans="1:12" ht="12.75" customHeight="1">
      <c r="A1151" s="35" t="s">
        <v>88</v>
      </c>
      <c r="B1151" s="10">
        <v>25</v>
      </c>
      <c r="C1151" s="13">
        <v>36</v>
      </c>
      <c r="D1151" s="41">
        <v>32</v>
      </c>
      <c r="E1151" s="41">
        <v>25</v>
      </c>
      <c r="F1151" s="41">
        <v>30</v>
      </c>
      <c r="G1151" s="5"/>
      <c r="H1151" s="58">
        <f t="shared" si="137"/>
        <v>5</v>
      </c>
      <c r="I1151" s="201">
        <f t="shared" si="138"/>
        <v>0.2</v>
      </c>
      <c r="K1151" s="128">
        <f t="shared" si="139"/>
        <v>5</v>
      </c>
      <c r="L1151" s="57">
        <f t="shared" si="140"/>
        <v>0.2</v>
      </c>
    </row>
    <row r="1152" spans="1:12" ht="12.75" customHeight="1">
      <c r="A1152" s="35" t="s">
        <v>89</v>
      </c>
      <c r="B1152" s="10">
        <v>234</v>
      </c>
      <c r="C1152" s="13">
        <v>267</v>
      </c>
      <c r="D1152" s="41">
        <v>123</v>
      </c>
      <c r="E1152" s="41">
        <v>148</v>
      </c>
      <c r="F1152" s="41">
        <v>182</v>
      </c>
      <c r="G1152" s="5"/>
      <c r="H1152" s="59">
        <f t="shared" si="137"/>
        <v>-52</v>
      </c>
      <c r="I1152" s="358">
        <f t="shared" si="138"/>
        <v>-0.2222222222222222</v>
      </c>
      <c r="K1152" s="128">
        <f t="shared" si="139"/>
        <v>34</v>
      </c>
      <c r="L1152" s="57">
        <f t="shared" si="140"/>
        <v>0.22972972972972974</v>
      </c>
    </row>
    <row r="1153" spans="1:12" ht="12.75">
      <c r="A1153" s="35" t="s">
        <v>384</v>
      </c>
      <c r="B1153" s="166"/>
      <c r="C1153" s="166"/>
      <c r="D1153" s="166"/>
      <c r="E1153" s="166"/>
      <c r="F1153" s="385">
        <v>107</v>
      </c>
      <c r="G1153" s="5"/>
      <c r="H1153" s="58" t="s">
        <v>255</v>
      </c>
      <c r="I1153" s="58" t="s">
        <v>255</v>
      </c>
      <c r="K1153" s="128">
        <f>(F1153-E1153)</f>
        <v>107</v>
      </c>
      <c r="L1153" s="57">
        <v>0</v>
      </c>
    </row>
    <row r="1154" spans="1:12" s="61" customFormat="1" ht="12.75" customHeight="1">
      <c r="A1154" s="35" t="s">
        <v>252</v>
      </c>
      <c r="B1154" s="166"/>
      <c r="C1154" s="13">
        <v>15</v>
      </c>
      <c r="D1154" s="385">
        <v>31</v>
      </c>
      <c r="E1154" s="385">
        <v>67</v>
      </c>
      <c r="F1154" s="385">
        <v>104</v>
      </c>
      <c r="G1154" s="5"/>
      <c r="H1154" s="58" t="s">
        <v>255</v>
      </c>
      <c r="I1154" s="58" t="s">
        <v>255</v>
      </c>
      <c r="J1154"/>
      <c r="K1154" s="128">
        <f t="shared" si="139"/>
        <v>37</v>
      </c>
      <c r="L1154" s="57">
        <f t="shared" si="140"/>
        <v>0.5522388059701493</v>
      </c>
    </row>
    <row r="1155" spans="1:12" ht="12.75" customHeight="1">
      <c r="A1155" s="35" t="s">
        <v>309</v>
      </c>
      <c r="B1155" s="10">
        <v>196</v>
      </c>
      <c r="C1155" s="13">
        <v>189</v>
      </c>
      <c r="D1155" s="41">
        <v>101</v>
      </c>
      <c r="E1155" s="41">
        <v>121</v>
      </c>
      <c r="F1155" s="41">
        <v>136</v>
      </c>
      <c r="G1155" s="5"/>
      <c r="H1155" s="59">
        <f t="shared" si="137"/>
        <v>-60</v>
      </c>
      <c r="I1155" s="358">
        <f t="shared" si="138"/>
        <v>-0.30612244897959184</v>
      </c>
      <c r="K1155" s="128">
        <f t="shared" si="139"/>
        <v>15</v>
      </c>
      <c r="L1155" s="57">
        <f t="shared" si="140"/>
        <v>0.12396694214876033</v>
      </c>
    </row>
    <row r="1156" spans="1:12" ht="12.75" customHeight="1">
      <c r="A1156" s="35" t="s">
        <v>318</v>
      </c>
      <c r="B1156" s="166"/>
      <c r="C1156" s="166"/>
      <c r="D1156" s="166"/>
      <c r="E1156" s="41">
        <v>7</v>
      </c>
      <c r="F1156" s="41">
        <v>23</v>
      </c>
      <c r="G1156" s="5"/>
      <c r="H1156" s="58" t="s">
        <v>255</v>
      </c>
      <c r="I1156" s="58" t="s">
        <v>255</v>
      </c>
      <c r="K1156" s="58" t="s">
        <v>255</v>
      </c>
      <c r="L1156" s="58" t="s">
        <v>255</v>
      </c>
    </row>
    <row r="1157" spans="1:12" ht="12.75" customHeight="1">
      <c r="A1157" s="35" t="s">
        <v>90</v>
      </c>
      <c r="B1157" s="10">
        <v>0</v>
      </c>
      <c r="C1157" s="13">
        <v>0</v>
      </c>
      <c r="D1157" s="41">
        <v>0</v>
      </c>
      <c r="E1157" s="41">
        <v>0</v>
      </c>
      <c r="F1157" s="41">
        <v>0</v>
      </c>
      <c r="G1157" s="5"/>
      <c r="H1157" s="58">
        <f t="shared" si="137"/>
        <v>0</v>
      </c>
      <c r="I1157" s="201">
        <v>0</v>
      </c>
      <c r="K1157" s="128">
        <f t="shared" si="139"/>
        <v>0</v>
      </c>
      <c r="L1157" s="57">
        <v>0</v>
      </c>
    </row>
    <row r="1158" spans="1:12" ht="12.75" customHeight="1">
      <c r="A1158" s="35" t="s">
        <v>91</v>
      </c>
      <c r="B1158" s="10">
        <v>0</v>
      </c>
      <c r="C1158" s="13">
        <v>0</v>
      </c>
      <c r="D1158" s="41">
        <v>0</v>
      </c>
      <c r="E1158" s="41">
        <v>0</v>
      </c>
      <c r="F1158" s="41">
        <v>0</v>
      </c>
      <c r="G1158" s="5"/>
      <c r="H1158" s="58">
        <f t="shared" si="137"/>
        <v>0</v>
      </c>
      <c r="I1158" s="201">
        <v>0</v>
      </c>
      <c r="K1158" s="128">
        <f t="shared" si="139"/>
        <v>0</v>
      </c>
      <c r="L1158" s="57">
        <v>0</v>
      </c>
    </row>
    <row r="1159" spans="1:12" ht="12.75" customHeight="1">
      <c r="A1159" s="163" t="s">
        <v>5</v>
      </c>
      <c r="B1159" s="43">
        <f>SUM(B1075:B1113,B1123:B1158)</f>
        <v>16443</v>
      </c>
      <c r="C1159" s="43">
        <f>SUM(C1075:C1113,C1123:C1158)</f>
        <v>16787</v>
      </c>
      <c r="D1159" s="43">
        <f>SUM(D1075:D1113,D1123:D1158)</f>
        <v>10002</v>
      </c>
      <c r="E1159" s="43">
        <f>SUM(E1075:E1113,E1123:E1158)</f>
        <v>11780</v>
      </c>
      <c r="F1159" s="43">
        <f>SUM(F1075:F1113,F1123:F1158)</f>
        <v>13179</v>
      </c>
      <c r="G1159" s="164"/>
      <c r="H1159" s="356">
        <f t="shared" si="137"/>
        <v>-3264</v>
      </c>
      <c r="I1159" s="359">
        <f t="shared" si="138"/>
        <v>-0.19850392264185368</v>
      </c>
      <c r="J1159" s="121"/>
      <c r="K1159" s="209">
        <f t="shared" si="139"/>
        <v>1399</v>
      </c>
      <c r="L1159" s="206">
        <f t="shared" si="140"/>
        <v>0.11876061120543294</v>
      </c>
    </row>
    <row r="1160" spans="1:12" ht="12.75" customHeight="1">
      <c r="A1160" s="417"/>
      <c r="B1160" s="181"/>
      <c r="C1160" s="181"/>
      <c r="D1160" s="181"/>
      <c r="E1160" s="181"/>
      <c r="F1160" s="181"/>
      <c r="G1160" s="164"/>
      <c r="H1160" s="272"/>
      <c r="I1160" s="470"/>
      <c r="J1160" s="121"/>
      <c r="K1160" s="182"/>
      <c r="L1160" s="183"/>
    </row>
    <row r="1161" spans="1:12" s="171" customFormat="1" ht="12.75" customHeight="1">
      <c r="A1161" s="408"/>
      <c r="B1161" s="409"/>
      <c r="D1161" s="410"/>
      <c r="E1161" s="411"/>
      <c r="F1161" s="412"/>
      <c r="G1161" s="409"/>
      <c r="H1161" s="409"/>
      <c r="L1161" s="411"/>
    </row>
    <row r="1163" spans="1:12" s="2" customFormat="1" ht="15">
      <c r="A1163" s="568" t="s">
        <v>373</v>
      </c>
      <c r="B1163" s="568"/>
      <c r="C1163" s="568"/>
      <c r="D1163" s="568"/>
      <c r="E1163" s="568"/>
      <c r="F1163" s="568"/>
      <c r="G1163" s="568"/>
      <c r="H1163" s="568"/>
      <c r="I1163" s="568"/>
      <c r="J1163" s="568"/>
      <c r="K1163" s="568"/>
      <c r="L1163" s="568"/>
    </row>
    <row r="1164" spans="1:9" ht="15">
      <c r="A1164" s="112"/>
      <c r="B1164" s="83"/>
      <c r="C1164" s="83"/>
      <c r="D1164" s="83"/>
      <c r="E1164" s="83"/>
      <c r="F1164" s="384"/>
      <c r="G1164" s="84"/>
      <c r="H1164" s="84"/>
      <c r="I1164" s="85"/>
    </row>
    <row r="1165" spans="1:12" ht="15">
      <c r="A1165" s="146"/>
      <c r="B1165" s="147"/>
      <c r="C1165" s="147"/>
      <c r="D1165" s="147"/>
      <c r="E1165" s="147"/>
      <c r="F1165" s="373"/>
      <c r="G1165" s="33"/>
      <c r="H1165" s="137" t="s">
        <v>169</v>
      </c>
      <c r="I1165" s="137" t="s">
        <v>0</v>
      </c>
      <c r="K1165" s="137" t="s">
        <v>169</v>
      </c>
      <c r="L1165" s="137" t="s">
        <v>0</v>
      </c>
    </row>
    <row r="1166" spans="1:12" ht="12.75">
      <c r="A1166" s="148" t="s">
        <v>311</v>
      </c>
      <c r="B1166" s="149"/>
      <c r="C1166" s="150"/>
      <c r="D1166" s="149"/>
      <c r="E1166" s="149"/>
      <c r="F1166" s="374"/>
      <c r="G1166" s="27"/>
      <c r="H1166" s="138" t="s">
        <v>2</v>
      </c>
      <c r="I1166" s="138" t="s">
        <v>2</v>
      </c>
      <c r="K1166" s="138" t="s">
        <v>2</v>
      </c>
      <c r="L1166" s="138" t="s">
        <v>2</v>
      </c>
    </row>
    <row r="1167" spans="1:12" ht="12.75">
      <c r="A1167" s="153"/>
      <c r="B1167" s="152"/>
      <c r="C1167" s="152"/>
      <c r="D1167" s="152"/>
      <c r="E1167" s="152"/>
      <c r="F1167" s="375"/>
      <c r="H1167" s="139">
        <v>2004</v>
      </c>
      <c r="I1167" s="139">
        <v>2004</v>
      </c>
      <c r="K1167" s="139">
        <v>2007</v>
      </c>
      <c r="L1167" s="139">
        <v>2007</v>
      </c>
    </row>
    <row r="1168" spans="1:12" ht="12.75">
      <c r="A1168" s="157"/>
      <c r="B1168" s="136">
        <v>2004</v>
      </c>
      <c r="C1168" s="136">
        <v>2005</v>
      </c>
      <c r="D1168" s="361">
        <v>2006</v>
      </c>
      <c r="E1168" s="361">
        <v>2007</v>
      </c>
      <c r="F1168" s="361">
        <v>2008</v>
      </c>
      <c r="G1168" s="197"/>
      <c r="H1168" s="136" t="s">
        <v>354</v>
      </c>
      <c r="I1168" s="136" t="s">
        <v>354</v>
      </c>
      <c r="K1168" s="136" t="s">
        <v>354</v>
      </c>
      <c r="L1168" s="136" t="s">
        <v>354</v>
      </c>
    </row>
    <row r="1169" spans="1:12" ht="12.75">
      <c r="A1169" s="34" t="s">
        <v>45</v>
      </c>
      <c r="B1169" s="10">
        <v>331</v>
      </c>
      <c r="C1169" s="10">
        <v>358</v>
      </c>
      <c r="D1169" s="10">
        <v>164</v>
      </c>
      <c r="E1169" s="10">
        <v>206</v>
      </c>
      <c r="F1169" s="10">
        <v>225</v>
      </c>
      <c r="G1169" s="5"/>
      <c r="H1169" s="59">
        <f aca="true" t="shared" si="141" ref="H1169:H1178">(F1169-B1169)</f>
        <v>-106</v>
      </c>
      <c r="I1169" s="358">
        <f aca="true" t="shared" si="142" ref="I1169:I1178">(F1169-B1169)/B1169</f>
        <v>-0.3202416918429003</v>
      </c>
      <c r="K1169" s="128">
        <f aca="true" t="shared" si="143" ref="K1169:K1178">(F1169-E1169)</f>
        <v>19</v>
      </c>
      <c r="L1169" s="57">
        <f aca="true" t="shared" si="144" ref="L1169:L1178">(F1169-E1169)/E1169</f>
        <v>0.09223300970873786</v>
      </c>
    </row>
    <row r="1170" spans="1:12" ht="12.75">
      <c r="A1170" s="66" t="s">
        <v>217</v>
      </c>
      <c r="B1170" s="10">
        <v>95</v>
      </c>
      <c r="C1170" s="10">
        <v>106</v>
      </c>
      <c r="D1170" s="10">
        <v>53</v>
      </c>
      <c r="E1170" s="10">
        <v>52</v>
      </c>
      <c r="F1170" s="10">
        <v>60</v>
      </c>
      <c r="G1170" s="5"/>
      <c r="H1170" s="59">
        <f t="shared" si="141"/>
        <v>-35</v>
      </c>
      <c r="I1170" s="358">
        <f t="shared" si="142"/>
        <v>-0.3684210526315789</v>
      </c>
      <c r="K1170" s="128">
        <f t="shared" si="143"/>
        <v>8</v>
      </c>
      <c r="L1170" s="57">
        <f t="shared" si="144"/>
        <v>0.15384615384615385</v>
      </c>
    </row>
    <row r="1171" spans="1:12" ht="12.75">
      <c r="A1171" s="35" t="s">
        <v>46</v>
      </c>
      <c r="B1171" s="10">
        <v>3</v>
      </c>
      <c r="C1171" s="10">
        <v>2</v>
      </c>
      <c r="D1171" s="10">
        <v>1</v>
      </c>
      <c r="E1171" s="10">
        <v>0</v>
      </c>
      <c r="F1171" s="10">
        <v>0</v>
      </c>
      <c r="G1171" s="126"/>
      <c r="H1171" s="59">
        <f t="shared" si="141"/>
        <v>-3</v>
      </c>
      <c r="I1171" s="358">
        <f t="shared" si="142"/>
        <v>-1</v>
      </c>
      <c r="K1171" s="128">
        <f t="shared" si="143"/>
        <v>0</v>
      </c>
      <c r="L1171" s="57">
        <v>0</v>
      </c>
    </row>
    <row r="1172" spans="1:12" ht="12.75">
      <c r="A1172" s="65" t="s">
        <v>210</v>
      </c>
      <c r="B1172" s="10">
        <v>31</v>
      </c>
      <c r="C1172" s="10">
        <v>30</v>
      </c>
      <c r="D1172" s="10">
        <v>10</v>
      </c>
      <c r="E1172" s="10">
        <v>20</v>
      </c>
      <c r="F1172" s="10">
        <v>20</v>
      </c>
      <c r="G1172" s="5"/>
      <c r="H1172" s="59">
        <f t="shared" si="141"/>
        <v>-11</v>
      </c>
      <c r="I1172" s="358">
        <f t="shared" si="142"/>
        <v>-0.3548387096774194</v>
      </c>
      <c r="K1172" s="128">
        <f t="shared" si="143"/>
        <v>0</v>
      </c>
      <c r="L1172" s="57">
        <f t="shared" si="144"/>
        <v>0</v>
      </c>
    </row>
    <row r="1173" spans="1:12" ht="12.75">
      <c r="A1173" s="35" t="s">
        <v>47</v>
      </c>
      <c r="B1173" s="10">
        <v>729</v>
      </c>
      <c r="C1173" s="10">
        <v>803</v>
      </c>
      <c r="D1173" s="10">
        <v>394</v>
      </c>
      <c r="E1173" s="10">
        <v>618</v>
      </c>
      <c r="F1173" s="10">
        <v>655</v>
      </c>
      <c r="G1173" s="5"/>
      <c r="H1173" s="58">
        <f t="shared" si="141"/>
        <v>-74</v>
      </c>
      <c r="I1173" s="201">
        <f t="shared" si="142"/>
        <v>-0.10150891632373114</v>
      </c>
      <c r="K1173" s="128">
        <f t="shared" si="143"/>
        <v>37</v>
      </c>
      <c r="L1173" s="57">
        <f t="shared" si="144"/>
        <v>0.059870550161812294</v>
      </c>
    </row>
    <row r="1174" spans="1:12" ht="12.75">
      <c r="A1174" s="35" t="s">
        <v>48</v>
      </c>
      <c r="B1174" s="10">
        <v>3</v>
      </c>
      <c r="C1174" s="10">
        <v>1</v>
      </c>
      <c r="D1174" s="10">
        <v>0</v>
      </c>
      <c r="E1174" s="10">
        <v>0</v>
      </c>
      <c r="F1174" s="10">
        <v>0</v>
      </c>
      <c r="G1174" s="5"/>
      <c r="H1174" s="59">
        <f t="shared" si="141"/>
        <v>-3</v>
      </c>
      <c r="I1174" s="358">
        <f t="shared" si="142"/>
        <v>-1</v>
      </c>
      <c r="K1174" s="128">
        <f t="shared" si="143"/>
        <v>0</v>
      </c>
      <c r="L1174" s="57">
        <v>0</v>
      </c>
    </row>
    <row r="1175" spans="1:12" ht="12.75" customHeight="1">
      <c r="A1175" s="35" t="s">
        <v>49</v>
      </c>
      <c r="B1175" s="10">
        <v>24</v>
      </c>
      <c r="C1175" s="10">
        <v>4</v>
      </c>
      <c r="D1175" s="10">
        <v>1</v>
      </c>
      <c r="E1175" s="10">
        <v>1</v>
      </c>
      <c r="F1175" s="10">
        <v>0</v>
      </c>
      <c r="G1175" s="5"/>
      <c r="H1175" s="59">
        <f t="shared" si="141"/>
        <v>-24</v>
      </c>
      <c r="I1175" s="358">
        <f t="shared" si="142"/>
        <v>-1</v>
      </c>
      <c r="K1175" s="348">
        <f t="shared" si="143"/>
        <v>-1</v>
      </c>
      <c r="L1175" s="349">
        <f t="shared" si="144"/>
        <v>-1</v>
      </c>
    </row>
    <row r="1176" spans="1:12" ht="12.75" customHeight="1">
      <c r="A1176" s="35" t="s">
        <v>51</v>
      </c>
      <c r="B1176" s="10">
        <v>1</v>
      </c>
      <c r="C1176" s="13">
        <v>0</v>
      </c>
      <c r="D1176" s="10">
        <v>0</v>
      </c>
      <c r="E1176" s="10">
        <v>0</v>
      </c>
      <c r="F1176" s="10">
        <v>0</v>
      </c>
      <c r="G1176" s="5"/>
      <c r="H1176" s="59">
        <f t="shared" si="141"/>
        <v>-1</v>
      </c>
      <c r="I1176" s="358">
        <f t="shared" si="142"/>
        <v>-1</v>
      </c>
      <c r="K1176" s="128">
        <f t="shared" si="143"/>
        <v>0</v>
      </c>
      <c r="L1176" s="57">
        <v>0</v>
      </c>
    </row>
    <row r="1177" spans="1:12" ht="12.75">
      <c r="A1177" s="113" t="s">
        <v>207</v>
      </c>
      <c r="B1177" s="10">
        <v>97</v>
      </c>
      <c r="C1177" s="10">
        <v>104</v>
      </c>
      <c r="D1177" s="10">
        <v>66</v>
      </c>
      <c r="E1177" s="10">
        <v>70</v>
      </c>
      <c r="F1177" s="10">
        <v>89</v>
      </c>
      <c r="G1177" s="5"/>
      <c r="H1177" s="59">
        <f t="shared" si="141"/>
        <v>-8</v>
      </c>
      <c r="I1177" s="358">
        <f t="shared" si="142"/>
        <v>-0.08247422680412371</v>
      </c>
      <c r="K1177" s="128">
        <f t="shared" si="143"/>
        <v>19</v>
      </c>
      <c r="L1177" s="57">
        <f t="shared" si="144"/>
        <v>0.2714285714285714</v>
      </c>
    </row>
    <row r="1178" spans="1:12" ht="12.75" customHeight="1">
      <c r="A1178" s="113" t="s">
        <v>206</v>
      </c>
      <c r="B1178" s="10">
        <v>45</v>
      </c>
      <c r="C1178" s="10">
        <v>41</v>
      </c>
      <c r="D1178" s="10">
        <v>18</v>
      </c>
      <c r="E1178" s="10">
        <v>22</v>
      </c>
      <c r="F1178" s="10">
        <v>31</v>
      </c>
      <c r="G1178" s="5"/>
      <c r="H1178" s="59">
        <f t="shared" si="141"/>
        <v>-14</v>
      </c>
      <c r="I1178" s="358">
        <f t="shared" si="142"/>
        <v>-0.3111111111111111</v>
      </c>
      <c r="K1178" s="128">
        <f t="shared" si="143"/>
        <v>9</v>
      </c>
      <c r="L1178" s="57">
        <f t="shared" si="144"/>
        <v>0.4090909090909091</v>
      </c>
    </row>
    <row r="1179" spans="1:12" ht="12.75" customHeight="1">
      <c r="A1179" s="291"/>
      <c r="B1179" s="37"/>
      <c r="C1179" s="37"/>
      <c r="D1179" s="37"/>
      <c r="E1179" s="37"/>
      <c r="F1179" s="37"/>
      <c r="G1179" s="5"/>
      <c r="H1179" s="100"/>
      <c r="I1179" s="402"/>
      <c r="K1179" s="60"/>
      <c r="L1179" s="99"/>
    </row>
    <row r="1180" spans="1:12" ht="12.75">
      <c r="A1180" s="401"/>
      <c r="B1180" s="37"/>
      <c r="C1180" s="37"/>
      <c r="D1180" s="37"/>
      <c r="E1180" s="216"/>
      <c r="F1180" s="37"/>
      <c r="G1180" s="5"/>
      <c r="H1180" s="100"/>
      <c r="I1180" s="402"/>
      <c r="K1180" s="100"/>
      <c r="L1180" s="71"/>
    </row>
    <row r="1181" spans="1:12" ht="12.75" customHeight="1">
      <c r="A1181" s="168">
        <v>39122</v>
      </c>
      <c r="B1181" s="169"/>
      <c r="D1181" s="87"/>
      <c r="E1181" s="170">
        <v>18</v>
      </c>
      <c r="F1181" s="21"/>
      <c r="G1181" s="169"/>
      <c r="H1181" s="169"/>
      <c r="K1181" s="87"/>
      <c r="L1181" s="170" t="s">
        <v>175</v>
      </c>
    </row>
    <row r="1182" spans="1:12" ht="15">
      <c r="A1182" s="568" t="s">
        <v>374</v>
      </c>
      <c r="B1182" s="568"/>
      <c r="C1182" s="568"/>
      <c r="D1182" s="568"/>
      <c r="E1182" s="568"/>
      <c r="F1182" s="568"/>
      <c r="G1182" s="568"/>
      <c r="H1182" s="568"/>
      <c r="I1182" s="568"/>
      <c r="J1182" s="568"/>
      <c r="K1182" s="568"/>
      <c r="L1182" s="568"/>
    </row>
    <row r="1183" spans="1:9" ht="12.75" customHeight="1">
      <c r="A1183" s="112"/>
      <c r="B1183" s="83"/>
      <c r="C1183" s="83"/>
      <c r="D1183" s="83"/>
      <c r="E1183" s="83"/>
      <c r="F1183" s="384"/>
      <c r="G1183" s="84"/>
      <c r="H1183" s="84"/>
      <c r="I1183" s="85"/>
    </row>
    <row r="1184" spans="1:12" ht="15">
      <c r="A1184" s="146"/>
      <c r="B1184" s="147"/>
      <c r="C1184" s="147"/>
      <c r="D1184" s="147"/>
      <c r="E1184" s="147"/>
      <c r="F1184" s="373"/>
      <c r="G1184" s="33"/>
      <c r="H1184" s="137" t="s">
        <v>169</v>
      </c>
      <c r="I1184" s="137" t="s">
        <v>0</v>
      </c>
      <c r="K1184" s="137" t="s">
        <v>169</v>
      </c>
      <c r="L1184" s="137" t="s">
        <v>0</v>
      </c>
    </row>
    <row r="1185" spans="1:12" ht="12.75" customHeight="1">
      <c r="A1185" s="148" t="s">
        <v>216</v>
      </c>
      <c r="B1185" s="149"/>
      <c r="C1185" s="150"/>
      <c r="D1185" s="149"/>
      <c r="E1185" s="149"/>
      <c r="F1185" s="374"/>
      <c r="G1185" s="27"/>
      <c r="H1185" s="138" t="s">
        <v>2</v>
      </c>
      <c r="I1185" s="138" t="s">
        <v>2</v>
      </c>
      <c r="K1185" s="138" t="s">
        <v>2</v>
      </c>
      <c r="L1185" s="138" t="s">
        <v>2</v>
      </c>
    </row>
    <row r="1186" spans="1:12" ht="12.75" customHeight="1">
      <c r="A1186" s="153"/>
      <c r="B1186" s="152"/>
      <c r="C1186" s="152"/>
      <c r="D1186" s="152"/>
      <c r="E1186" s="152"/>
      <c r="F1186" s="375"/>
      <c r="H1186" s="139">
        <v>2004</v>
      </c>
      <c r="I1186" s="139">
        <v>2004</v>
      </c>
      <c r="K1186" s="139">
        <v>2007</v>
      </c>
      <c r="L1186" s="139">
        <v>2007</v>
      </c>
    </row>
    <row r="1187" spans="1:12" ht="12.75" customHeight="1">
      <c r="A1187" s="157"/>
      <c r="B1187" s="136">
        <v>2004</v>
      </c>
      <c r="C1187" s="136">
        <v>2005</v>
      </c>
      <c r="D1187" s="361">
        <v>2006</v>
      </c>
      <c r="E1187" s="361">
        <v>2007</v>
      </c>
      <c r="F1187" s="361">
        <v>2008</v>
      </c>
      <c r="G1187" s="197"/>
      <c r="H1187" s="136" t="s">
        <v>354</v>
      </c>
      <c r="I1187" s="136" t="s">
        <v>354</v>
      </c>
      <c r="K1187" s="136" t="s">
        <v>354</v>
      </c>
      <c r="L1187" s="136" t="s">
        <v>354</v>
      </c>
    </row>
    <row r="1188" spans="1:12" ht="12.75">
      <c r="A1188" s="35" t="s">
        <v>202</v>
      </c>
      <c r="B1188" s="10">
        <v>26</v>
      </c>
      <c r="C1188" s="10">
        <v>46</v>
      </c>
      <c r="D1188" s="10">
        <v>18</v>
      </c>
      <c r="E1188" s="10">
        <v>41</v>
      </c>
      <c r="F1188" s="10">
        <v>52</v>
      </c>
      <c r="G1188" s="5"/>
      <c r="H1188" s="58">
        <f aca="true" t="shared" si="145" ref="H1188:H1196">(F1188-B1188)</f>
        <v>26</v>
      </c>
      <c r="I1188" s="201">
        <f aca="true" t="shared" si="146" ref="I1188:I1196">(F1188-B1188)/B1188</f>
        <v>1</v>
      </c>
      <c r="K1188" s="128">
        <f aca="true" t="shared" si="147" ref="K1188:K1196">(F1188-E1188)</f>
        <v>11</v>
      </c>
      <c r="L1188" s="57">
        <f aca="true" t="shared" si="148" ref="L1188:L1194">(F1188-E1188)/E1188</f>
        <v>0.2682926829268293</v>
      </c>
    </row>
    <row r="1189" spans="1:12" s="87" customFormat="1" ht="12.75" customHeight="1">
      <c r="A1189" s="65" t="s">
        <v>50</v>
      </c>
      <c r="B1189" s="10">
        <v>369</v>
      </c>
      <c r="C1189" s="10">
        <v>281</v>
      </c>
      <c r="D1189" s="10">
        <v>148</v>
      </c>
      <c r="E1189" s="10">
        <v>138</v>
      </c>
      <c r="F1189" s="10">
        <v>163</v>
      </c>
      <c r="G1189" s="5"/>
      <c r="H1189" s="59">
        <f t="shared" si="145"/>
        <v>-206</v>
      </c>
      <c r="I1189" s="358">
        <f t="shared" si="146"/>
        <v>-0.5582655826558266</v>
      </c>
      <c r="J1189"/>
      <c r="K1189" s="128">
        <f t="shared" si="147"/>
        <v>25</v>
      </c>
      <c r="L1189" s="57">
        <f t="shared" si="148"/>
        <v>0.18115942028985507</v>
      </c>
    </row>
    <row r="1190" spans="1:12" ht="12.75">
      <c r="A1190" s="65" t="s">
        <v>178</v>
      </c>
      <c r="B1190" s="10">
        <v>189</v>
      </c>
      <c r="C1190" s="13">
        <v>187</v>
      </c>
      <c r="D1190" s="10">
        <v>107</v>
      </c>
      <c r="E1190" s="10">
        <v>83</v>
      </c>
      <c r="F1190" s="10">
        <v>81</v>
      </c>
      <c r="G1190" s="5"/>
      <c r="H1190" s="59">
        <f t="shared" si="145"/>
        <v>-108</v>
      </c>
      <c r="I1190" s="358">
        <f t="shared" si="146"/>
        <v>-0.5714285714285714</v>
      </c>
      <c r="K1190" s="348">
        <f t="shared" si="147"/>
        <v>-2</v>
      </c>
      <c r="L1190" s="349">
        <f t="shared" si="148"/>
        <v>-0.024096385542168676</v>
      </c>
    </row>
    <row r="1191" spans="1:12" ht="12.75">
      <c r="A1191" s="217" t="s">
        <v>243</v>
      </c>
      <c r="B1191" s="10">
        <v>32</v>
      </c>
      <c r="C1191" s="13">
        <v>34</v>
      </c>
      <c r="D1191" s="10">
        <v>8</v>
      </c>
      <c r="E1191" s="10">
        <v>21</v>
      </c>
      <c r="F1191" s="10">
        <v>28</v>
      </c>
      <c r="G1191" s="5"/>
      <c r="H1191" s="59">
        <f t="shared" si="145"/>
        <v>-4</v>
      </c>
      <c r="I1191" s="358">
        <f t="shared" si="146"/>
        <v>-0.125</v>
      </c>
      <c r="K1191" s="128">
        <f t="shared" si="147"/>
        <v>7</v>
      </c>
      <c r="L1191" s="57">
        <f t="shared" si="148"/>
        <v>0.3333333333333333</v>
      </c>
    </row>
    <row r="1192" spans="1:12" ht="12.75">
      <c r="A1192" s="320" t="s">
        <v>241</v>
      </c>
      <c r="B1192" s="10">
        <v>10</v>
      </c>
      <c r="C1192" s="13">
        <v>8</v>
      </c>
      <c r="D1192" s="10">
        <v>3</v>
      </c>
      <c r="E1192" s="10">
        <v>0</v>
      </c>
      <c r="F1192" s="10">
        <v>0</v>
      </c>
      <c r="G1192" s="5"/>
      <c r="H1192" s="59">
        <f t="shared" si="145"/>
        <v>-10</v>
      </c>
      <c r="I1192" s="358">
        <f t="shared" si="146"/>
        <v>-1</v>
      </c>
      <c r="K1192" s="128">
        <f t="shared" si="147"/>
        <v>0</v>
      </c>
      <c r="L1192" s="57">
        <v>0</v>
      </c>
    </row>
    <row r="1193" spans="1:12" ht="12.75">
      <c r="A1193" s="35" t="s">
        <v>52</v>
      </c>
      <c r="B1193" s="10">
        <v>391</v>
      </c>
      <c r="C1193" s="13">
        <v>367</v>
      </c>
      <c r="D1193" s="10">
        <v>202</v>
      </c>
      <c r="E1193" s="10">
        <v>223</v>
      </c>
      <c r="F1193" s="10">
        <v>253</v>
      </c>
      <c r="G1193" s="5"/>
      <c r="H1193" s="59">
        <f t="shared" si="145"/>
        <v>-138</v>
      </c>
      <c r="I1193" s="358">
        <f t="shared" si="146"/>
        <v>-0.35294117647058826</v>
      </c>
      <c r="K1193" s="128">
        <f t="shared" si="147"/>
        <v>30</v>
      </c>
      <c r="L1193" s="57">
        <f t="shared" si="148"/>
        <v>0.13452914798206278</v>
      </c>
    </row>
    <row r="1194" spans="1:12" ht="12.75">
      <c r="A1194" s="35" t="s">
        <v>53</v>
      </c>
      <c r="B1194" s="10">
        <v>181</v>
      </c>
      <c r="C1194" s="13">
        <v>192</v>
      </c>
      <c r="D1194" s="10">
        <v>107</v>
      </c>
      <c r="E1194" s="10">
        <v>140</v>
      </c>
      <c r="F1194" s="10">
        <v>145</v>
      </c>
      <c r="G1194" s="5"/>
      <c r="H1194" s="59">
        <f t="shared" si="145"/>
        <v>-36</v>
      </c>
      <c r="I1194" s="358">
        <f t="shared" si="146"/>
        <v>-0.19889502762430938</v>
      </c>
      <c r="K1194" s="128">
        <f t="shared" si="147"/>
        <v>5</v>
      </c>
      <c r="L1194" s="57">
        <f t="shared" si="148"/>
        <v>0.03571428571428571</v>
      </c>
    </row>
    <row r="1195" spans="1:12" ht="12.75">
      <c r="A1195" s="35" t="s">
        <v>385</v>
      </c>
      <c r="B1195" s="166"/>
      <c r="C1195" s="166"/>
      <c r="D1195" s="166"/>
      <c r="E1195" s="166"/>
      <c r="F1195" s="41">
        <v>2</v>
      </c>
      <c r="G1195" s="5"/>
      <c r="H1195" s="58" t="s">
        <v>255</v>
      </c>
      <c r="I1195" s="58" t="s">
        <v>255</v>
      </c>
      <c r="K1195" s="58" t="s">
        <v>255</v>
      </c>
      <c r="L1195" s="58" t="s">
        <v>255</v>
      </c>
    </row>
    <row r="1196" spans="1:12" ht="12.75">
      <c r="A1196" s="35" t="s">
        <v>56</v>
      </c>
      <c r="B1196" s="10">
        <v>9</v>
      </c>
      <c r="C1196" s="13">
        <v>3</v>
      </c>
      <c r="D1196" s="10">
        <v>1</v>
      </c>
      <c r="E1196" s="10">
        <v>0</v>
      </c>
      <c r="F1196" s="10">
        <v>0</v>
      </c>
      <c r="G1196" s="5"/>
      <c r="H1196" s="59">
        <f t="shared" si="145"/>
        <v>-9</v>
      </c>
      <c r="I1196" s="358">
        <f t="shared" si="146"/>
        <v>-1</v>
      </c>
      <c r="K1196" s="128">
        <f t="shared" si="147"/>
        <v>0</v>
      </c>
      <c r="L1196" s="57">
        <v>0</v>
      </c>
    </row>
    <row r="1197" spans="1:12" ht="12.75" customHeight="1">
      <c r="A1197" s="321" t="s">
        <v>250</v>
      </c>
      <c r="B1197" s="13">
        <v>56</v>
      </c>
      <c r="C1197" s="13">
        <v>65</v>
      </c>
      <c r="D1197" s="10">
        <v>39</v>
      </c>
      <c r="E1197" s="10">
        <v>77</v>
      </c>
      <c r="F1197" s="10">
        <v>91</v>
      </c>
      <c r="G1197" s="5"/>
      <c r="H1197" s="58">
        <f aca="true" t="shared" si="149" ref="H1197:H1264">(F1197-B1197)</f>
        <v>35</v>
      </c>
      <c r="I1197" s="201">
        <f aca="true" t="shared" si="150" ref="I1197:I1264">(F1197-B1197)/B1197</f>
        <v>0.625</v>
      </c>
      <c r="K1197" s="128">
        <f aca="true" t="shared" si="151" ref="K1197:K1264">(F1197-E1197)</f>
        <v>14</v>
      </c>
      <c r="L1197" s="57">
        <f aca="true" t="shared" si="152" ref="L1197:L1264">(F1197-E1197)/E1197</f>
        <v>0.18181818181818182</v>
      </c>
    </row>
    <row r="1198" spans="1:12" ht="12.75" customHeight="1">
      <c r="A1198" s="415" t="s">
        <v>316</v>
      </c>
      <c r="B1198" s="10">
        <v>523</v>
      </c>
      <c r="C1198" s="13">
        <v>578</v>
      </c>
      <c r="D1198" s="10">
        <v>230</v>
      </c>
      <c r="E1198" s="10">
        <v>223</v>
      </c>
      <c r="F1198" s="10">
        <v>242</v>
      </c>
      <c r="G1198" s="5"/>
      <c r="H1198" s="59">
        <f t="shared" si="149"/>
        <v>-281</v>
      </c>
      <c r="I1198" s="358">
        <f t="shared" si="150"/>
        <v>-0.5372848948374761</v>
      </c>
      <c r="K1198" s="128">
        <f t="shared" si="151"/>
        <v>19</v>
      </c>
      <c r="L1198" s="57">
        <f t="shared" si="152"/>
        <v>0.08520179372197309</v>
      </c>
    </row>
    <row r="1199" spans="1:12" ht="12.75">
      <c r="A1199" s="65" t="s">
        <v>57</v>
      </c>
      <c r="B1199" s="10">
        <v>22</v>
      </c>
      <c r="C1199" s="13">
        <v>5</v>
      </c>
      <c r="D1199" s="10">
        <v>0</v>
      </c>
      <c r="E1199" s="10">
        <v>0</v>
      </c>
      <c r="F1199" s="10">
        <v>0</v>
      </c>
      <c r="G1199" s="5"/>
      <c r="H1199" s="59">
        <f>(F1199-B1199)</f>
        <v>-22</v>
      </c>
      <c r="I1199" s="358">
        <f>(F1199-B1199)/B1199</f>
        <v>-1</v>
      </c>
      <c r="K1199" s="128">
        <f>(F1199-E1199)</f>
        <v>0</v>
      </c>
      <c r="L1199" s="57">
        <v>0</v>
      </c>
    </row>
    <row r="1200" spans="1:12" ht="12.75">
      <c r="A1200" s="322" t="s">
        <v>55</v>
      </c>
      <c r="B1200" s="10">
        <v>82</v>
      </c>
      <c r="C1200" s="13">
        <v>89</v>
      </c>
      <c r="D1200" s="10">
        <v>53</v>
      </c>
      <c r="E1200" s="10">
        <v>87</v>
      </c>
      <c r="F1200" s="10">
        <v>82</v>
      </c>
      <c r="G1200" s="5"/>
      <c r="H1200" s="58">
        <f>(F1200-B1200)</f>
        <v>0</v>
      </c>
      <c r="I1200" s="201">
        <f>(F1200-B1200)/B1200</f>
        <v>0</v>
      </c>
      <c r="K1200" s="348">
        <f>(F1200-E1200)</f>
        <v>-5</v>
      </c>
      <c r="L1200" s="349">
        <f>(F1200-E1200)/E1200</f>
        <v>-0.05747126436781609</v>
      </c>
    </row>
    <row r="1201" spans="1:12" ht="12.75">
      <c r="A1201" s="35" t="s">
        <v>54</v>
      </c>
      <c r="B1201" s="10">
        <v>43</v>
      </c>
      <c r="C1201" s="13">
        <v>51</v>
      </c>
      <c r="D1201" s="10">
        <v>22</v>
      </c>
      <c r="E1201" s="10">
        <v>24</v>
      </c>
      <c r="F1201" s="10">
        <v>28</v>
      </c>
      <c r="G1201" s="5"/>
      <c r="H1201" s="59">
        <f>(F1201-B1201)</f>
        <v>-15</v>
      </c>
      <c r="I1201" s="358">
        <f>(F1201-B1201)/B1201</f>
        <v>-0.3488372093023256</v>
      </c>
      <c r="K1201" s="128">
        <f>(F1201-E1201)</f>
        <v>4</v>
      </c>
      <c r="L1201" s="57">
        <f>(F1201-E1201)/E1201</f>
        <v>0.16666666666666666</v>
      </c>
    </row>
    <row r="1202" spans="1:12" ht="12.75" customHeight="1">
      <c r="A1202" s="35" t="s">
        <v>197</v>
      </c>
      <c r="B1202" s="13">
        <v>15</v>
      </c>
      <c r="C1202" s="13">
        <v>4</v>
      </c>
      <c r="D1202" s="10">
        <v>1</v>
      </c>
      <c r="E1202" s="10">
        <v>0</v>
      </c>
      <c r="F1202" s="10">
        <v>0</v>
      </c>
      <c r="G1202" s="5"/>
      <c r="H1202" s="59">
        <f>(F1202-B1202)</f>
        <v>-15</v>
      </c>
      <c r="I1202" s="358">
        <f>(F1202-B1202)/B1202</f>
        <v>-1</v>
      </c>
      <c r="K1202" s="128">
        <f>(F1202-E1202)</f>
        <v>0</v>
      </c>
      <c r="L1202" s="57">
        <v>0</v>
      </c>
    </row>
    <row r="1203" spans="1:12" ht="12.75">
      <c r="A1203" s="65" t="s">
        <v>58</v>
      </c>
      <c r="B1203" s="10">
        <v>44</v>
      </c>
      <c r="C1203" s="13">
        <v>46</v>
      </c>
      <c r="D1203" s="10">
        <v>20</v>
      </c>
      <c r="E1203" s="10">
        <v>28</v>
      </c>
      <c r="F1203" s="10">
        <v>21</v>
      </c>
      <c r="G1203" s="5"/>
      <c r="H1203" s="59">
        <f t="shared" si="149"/>
        <v>-23</v>
      </c>
      <c r="I1203" s="358">
        <f t="shared" si="150"/>
        <v>-0.5227272727272727</v>
      </c>
      <c r="K1203" s="348">
        <f t="shared" si="151"/>
        <v>-7</v>
      </c>
      <c r="L1203" s="349">
        <f t="shared" si="152"/>
        <v>-0.25</v>
      </c>
    </row>
    <row r="1204" spans="1:12" ht="12.75">
      <c r="A1204" s="65" t="s">
        <v>59</v>
      </c>
      <c r="B1204" s="10">
        <v>15</v>
      </c>
      <c r="C1204" s="13">
        <v>28</v>
      </c>
      <c r="D1204" s="10">
        <v>21</v>
      </c>
      <c r="E1204" s="10">
        <v>51</v>
      </c>
      <c r="F1204" s="10">
        <v>41</v>
      </c>
      <c r="G1204" s="5"/>
      <c r="H1204" s="58">
        <f t="shared" si="149"/>
        <v>26</v>
      </c>
      <c r="I1204" s="201">
        <f t="shared" si="150"/>
        <v>1.7333333333333334</v>
      </c>
      <c r="K1204" s="348">
        <f t="shared" si="151"/>
        <v>-10</v>
      </c>
      <c r="L1204" s="349">
        <f t="shared" si="152"/>
        <v>-0.19607843137254902</v>
      </c>
    </row>
    <row r="1205" spans="1:12" ht="12.75" customHeight="1">
      <c r="A1205" s="65" t="s">
        <v>60</v>
      </c>
      <c r="B1205" s="10">
        <v>123</v>
      </c>
      <c r="C1205" s="13">
        <v>138</v>
      </c>
      <c r="D1205" s="10">
        <v>58</v>
      </c>
      <c r="E1205" s="10">
        <v>88</v>
      </c>
      <c r="F1205" s="10">
        <v>107</v>
      </c>
      <c r="G1205" s="5"/>
      <c r="H1205" s="59">
        <f t="shared" si="149"/>
        <v>-16</v>
      </c>
      <c r="I1205" s="358">
        <f t="shared" si="150"/>
        <v>-0.13008130081300814</v>
      </c>
      <c r="K1205" s="128">
        <f t="shared" si="151"/>
        <v>19</v>
      </c>
      <c r="L1205" s="57">
        <f t="shared" si="152"/>
        <v>0.2159090909090909</v>
      </c>
    </row>
    <row r="1206" spans="1:12" ht="12.75" customHeight="1">
      <c r="A1206" s="35" t="s">
        <v>61</v>
      </c>
      <c r="B1206" s="10">
        <v>14</v>
      </c>
      <c r="C1206" s="13">
        <v>4</v>
      </c>
      <c r="D1206" s="10">
        <v>1</v>
      </c>
      <c r="E1206" s="10">
        <v>0</v>
      </c>
      <c r="F1206" s="10">
        <v>0</v>
      </c>
      <c r="G1206" s="5"/>
      <c r="H1206" s="59">
        <f t="shared" si="149"/>
        <v>-14</v>
      </c>
      <c r="I1206" s="358">
        <f t="shared" si="150"/>
        <v>-1</v>
      </c>
      <c r="K1206" s="128">
        <f t="shared" si="151"/>
        <v>0</v>
      </c>
      <c r="L1206" s="57">
        <v>0</v>
      </c>
    </row>
    <row r="1207" spans="1:12" ht="12.75" customHeight="1">
      <c r="A1207" s="65" t="s">
        <v>62</v>
      </c>
      <c r="B1207" s="10">
        <v>79</v>
      </c>
      <c r="C1207" s="13">
        <v>151</v>
      </c>
      <c r="D1207" s="10">
        <v>86</v>
      </c>
      <c r="E1207" s="10">
        <v>98</v>
      </c>
      <c r="F1207" s="10">
        <v>77</v>
      </c>
      <c r="G1207" s="5"/>
      <c r="H1207" s="59">
        <f t="shared" si="149"/>
        <v>-2</v>
      </c>
      <c r="I1207" s="358">
        <f t="shared" si="150"/>
        <v>-0.02531645569620253</v>
      </c>
      <c r="K1207" s="348">
        <f t="shared" si="151"/>
        <v>-21</v>
      </c>
      <c r="L1207" s="349">
        <f t="shared" si="152"/>
        <v>-0.21428571428571427</v>
      </c>
    </row>
    <row r="1208" spans="1:12" ht="12.75" customHeight="1">
      <c r="A1208" s="65" t="s">
        <v>63</v>
      </c>
      <c r="B1208" s="10">
        <v>265</v>
      </c>
      <c r="C1208" s="13">
        <v>244</v>
      </c>
      <c r="D1208" s="10">
        <v>195</v>
      </c>
      <c r="E1208" s="10">
        <v>230</v>
      </c>
      <c r="F1208" s="10">
        <v>294</v>
      </c>
      <c r="G1208" s="5"/>
      <c r="H1208" s="58">
        <f t="shared" si="149"/>
        <v>29</v>
      </c>
      <c r="I1208" s="201">
        <f t="shared" si="150"/>
        <v>0.10943396226415095</v>
      </c>
      <c r="K1208" s="128">
        <f t="shared" si="151"/>
        <v>64</v>
      </c>
      <c r="L1208" s="57">
        <f t="shared" si="152"/>
        <v>0.2782608695652174</v>
      </c>
    </row>
    <row r="1209" spans="1:12" ht="12.75">
      <c r="A1209" s="65" t="s">
        <v>386</v>
      </c>
      <c r="B1209" s="166"/>
      <c r="C1209" s="166"/>
      <c r="D1209" s="166"/>
      <c r="E1209" s="166"/>
      <c r="F1209" s="41">
        <v>0</v>
      </c>
      <c r="G1209" s="5"/>
      <c r="H1209" s="58" t="s">
        <v>255</v>
      </c>
      <c r="I1209" s="58" t="s">
        <v>255</v>
      </c>
      <c r="K1209" s="58" t="s">
        <v>255</v>
      </c>
      <c r="L1209" s="58" t="s">
        <v>255</v>
      </c>
    </row>
    <row r="1210" spans="1:12" ht="12.75">
      <c r="A1210" s="65" t="s">
        <v>204</v>
      </c>
      <c r="B1210" s="10">
        <v>49</v>
      </c>
      <c r="C1210" s="13">
        <v>62</v>
      </c>
      <c r="D1210" s="10">
        <v>31</v>
      </c>
      <c r="E1210" s="10">
        <v>34</v>
      </c>
      <c r="F1210" s="10">
        <v>22</v>
      </c>
      <c r="G1210" s="5"/>
      <c r="H1210" s="59">
        <f t="shared" si="149"/>
        <v>-27</v>
      </c>
      <c r="I1210" s="358">
        <f t="shared" si="150"/>
        <v>-0.5510204081632653</v>
      </c>
      <c r="K1210" s="348">
        <f t="shared" si="151"/>
        <v>-12</v>
      </c>
      <c r="L1210" s="349">
        <f t="shared" si="152"/>
        <v>-0.35294117647058826</v>
      </c>
    </row>
    <row r="1211" spans="1:12" ht="12.75">
      <c r="A1211" s="65" t="s">
        <v>205</v>
      </c>
      <c r="B1211" s="10">
        <v>36</v>
      </c>
      <c r="C1211" s="13">
        <v>39</v>
      </c>
      <c r="D1211" s="10">
        <v>10</v>
      </c>
      <c r="E1211" s="10">
        <v>16</v>
      </c>
      <c r="F1211" s="10">
        <v>23</v>
      </c>
      <c r="G1211" s="5"/>
      <c r="H1211" s="59">
        <f t="shared" si="149"/>
        <v>-13</v>
      </c>
      <c r="I1211" s="358">
        <f t="shared" si="150"/>
        <v>-0.3611111111111111</v>
      </c>
      <c r="K1211" s="128">
        <f t="shared" si="151"/>
        <v>7</v>
      </c>
      <c r="L1211" s="57">
        <f t="shared" si="152"/>
        <v>0.4375</v>
      </c>
    </row>
    <row r="1212" spans="1:12" ht="12.75">
      <c r="A1212" s="65" t="s">
        <v>203</v>
      </c>
      <c r="B1212" s="10">
        <v>26</v>
      </c>
      <c r="C1212" s="13">
        <v>15</v>
      </c>
      <c r="D1212" s="10">
        <v>4</v>
      </c>
      <c r="E1212" s="10">
        <v>0</v>
      </c>
      <c r="F1212" s="10">
        <v>0</v>
      </c>
      <c r="G1212" s="5"/>
      <c r="H1212" s="59">
        <f t="shared" si="149"/>
        <v>-26</v>
      </c>
      <c r="I1212" s="358">
        <f t="shared" si="150"/>
        <v>-1</v>
      </c>
      <c r="K1212" s="128">
        <f t="shared" si="151"/>
        <v>0</v>
      </c>
      <c r="L1212" s="57">
        <v>0</v>
      </c>
    </row>
    <row r="1213" spans="1:12" ht="12.75" customHeight="1">
      <c r="A1213" s="35" t="s">
        <v>65</v>
      </c>
      <c r="B1213" s="10">
        <v>126</v>
      </c>
      <c r="C1213" s="13">
        <v>106</v>
      </c>
      <c r="D1213" s="10">
        <v>49</v>
      </c>
      <c r="E1213" s="10">
        <v>63</v>
      </c>
      <c r="F1213" s="10">
        <v>85</v>
      </c>
      <c r="G1213" s="5"/>
      <c r="H1213" s="59">
        <f t="shared" si="149"/>
        <v>-41</v>
      </c>
      <c r="I1213" s="358">
        <f t="shared" si="150"/>
        <v>-0.3253968253968254</v>
      </c>
      <c r="K1213" s="128">
        <f t="shared" si="151"/>
        <v>22</v>
      </c>
      <c r="L1213" s="57">
        <f t="shared" si="152"/>
        <v>0.3492063492063492</v>
      </c>
    </row>
    <row r="1214" spans="1:12" ht="12.75" customHeight="1">
      <c r="A1214" s="35" t="s">
        <v>66</v>
      </c>
      <c r="B1214" s="10">
        <v>130</v>
      </c>
      <c r="C1214" s="13">
        <v>119</v>
      </c>
      <c r="D1214" s="10">
        <v>63</v>
      </c>
      <c r="E1214" s="10">
        <v>56</v>
      </c>
      <c r="F1214" s="10">
        <v>84</v>
      </c>
      <c r="G1214" s="5"/>
      <c r="H1214" s="59">
        <f t="shared" si="149"/>
        <v>-46</v>
      </c>
      <c r="I1214" s="358">
        <f t="shared" si="150"/>
        <v>-0.35384615384615387</v>
      </c>
      <c r="K1214" s="128">
        <f t="shared" si="151"/>
        <v>28</v>
      </c>
      <c r="L1214" s="57">
        <f t="shared" si="152"/>
        <v>0.5</v>
      </c>
    </row>
    <row r="1215" spans="1:12" ht="12.75">
      <c r="A1215" s="35" t="s">
        <v>64</v>
      </c>
      <c r="B1215" s="10">
        <v>17</v>
      </c>
      <c r="C1215" s="13">
        <v>3</v>
      </c>
      <c r="D1215" s="10">
        <v>0</v>
      </c>
      <c r="E1215" s="10">
        <v>0</v>
      </c>
      <c r="F1215" s="10">
        <v>0</v>
      </c>
      <c r="G1215" s="5"/>
      <c r="H1215" s="59">
        <f t="shared" si="149"/>
        <v>-17</v>
      </c>
      <c r="I1215" s="358">
        <f t="shared" si="150"/>
        <v>-1</v>
      </c>
      <c r="K1215" s="128">
        <f t="shared" si="151"/>
        <v>0</v>
      </c>
      <c r="L1215" s="57">
        <v>0</v>
      </c>
    </row>
    <row r="1216" spans="1:12" ht="12.75" customHeight="1">
      <c r="A1216" s="35" t="s">
        <v>67</v>
      </c>
      <c r="B1216" s="10">
        <v>148</v>
      </c>
      <c r="C1216" s="13">
        <v>142</v>
      </c>
      <c r="D1216" s="10">
        <v>74</v>
      </c>
      <c r="E1216" s="10">
        <v>70</v>
      </c>
      <c r="F1216" s="10">
        <v>65</v>
      </c>
      <c r="G1216" s="5"/>
      <c r="H1216" s="59">
        <f t="shared" si="149"/>
        <v>-83</v>
      </c>
      <c r="I1216" s="358">
        <f t="shared" si="150"/>
        <v>-0.5608108108108109</v>
      </c>
      <c r="K1216" s="348">
        <f t="shared" si="151"/>
        <v>-5</v>
      </c>
      <c r="L1216" s="349">
        <f t="shared" si="152"/>
        <v>-0.07142857142857142</v>
      </c>
    </row>
    <row r="1217" spans="1:12" ht="12.75">
      <c r="A1217" s="35" t="s">
        <v>68</v>
      </c>
      <c r="B1217" s="10">
        <v>243</v>
      </c>
      <c r="C1217" s="13">
        <v>233</v>
      </c>
      <c r="D1217" s="10">
        <v>128</v>
      </c>
      <c r="E1217" s="10">
        <v>167</v>
      </c>
      <c r="F1217" s="10">
        <v>226</v>
      </c>
      <c r="G1217" s="5"/>
      <c r="H1217" s="59">
        <f t="shared" si="149"/>
        <v>-17</v>
      </c>
      <c r="I1217" s="358">
        <f t="shared" si="150"/>
        <v>-0.06995884773662552</v>
      </c>
      <c r="K1217" s="128">
        <f t="shared" si="151"/>
        <v>59</v>
      </c>
      <c r="L1217" s="57">
        <f t="shared" si="152"/>
        <v>0.3532934131736527</v>
      </c>
    </row>
    <row r="1218" spans="1:12" ht="12.75">
      <c r="A1218" s="35" t="s">
        <v>69</v>
      </c>
      <c r="B1218" s="10">
        <v>1341</v>
      </c>
      <c r="C1218" s="13">
        <v>1358</v>
      </c>
      <c r="D1218" s="10">
        <v>638</v>
      </c>
      <c r="E1218" s="10">
        <v>754</v>
      </c>
      <c r="F1218" s="10">
        <v>911</v>
      </c>
      <c r="G1218" s="5"/>
      <c r="H1218" s="59">
        <f t="shared" si="149"/>
        <v>-430</v>
      </c>
      <c r="I1218" s="358">
        <f t="shared" si="150"/>
        <v>-0.32065622669649513</v>
      </c>
      <c r="K1218" s="128">
        <f t="shared" si="151"/>
        <v>157</v>
      </c>
      <c r="L1218" s="57">
        <f t="shared" si="152"/>
        <v>0.20822281167108753</v>
      </c>
    </row>
    <row r="1219" spans="1:12" ht="12.75">
      <c r="A1219" s="127" t="s">
        <v>70</v>
      </c>
      <c r="B1219" s="30">
        <v>157</v>
      </c>
      <c r="C1219" s="4">
        <v>118</v>
      </c>
      <c r="D1219" s="10">
        <v>70</v>
      </c>
      <c r="E1219" s="10">
        <v>57</v>
      </c>
      <c r="F1219" s="10">
        <v>55</v>
      </c>
      <c r="G1219" s="5"/>
      <c r="H1219" s="59">
        <f t="shared" si="149"/>
        <v>-102</v>
      </c>
      <c r="I1219" s="358">
        <f t="shared" si="150"/>
        <v>-0.6496815286624203</v>
      </c>
      <c r="K1219" s="348">
        <f t="shared" si="151"/>
        <v>-2</v>
      </c>
      <c r="L1219" s="349">
        <f t="shared" si="152"/>
        <v>-0.03508771929824561</v>
      </c>
    </row>
    <row r="1220" spans="1:12" ht="12.75">
      <c r="A1220" s="35" t="s">
        <v>71</v>
      </c>
      <c r="B1220" s="10">
        <v>46</v>
      </c>
      <c r="C1220" s="13">
        <v>46</v>
      </c>
      <c r="D1220" s="10">
        <v>34</v>
      </c>
      <c r="E1220" s="10">
        <v>33</v>
      </c>
      <c r="F1220" s="10">
        <v>39</v>
      </c>
      <c r="G1220" s="5"/>
      <c r="H1220" s="59">
        <f t="shared" si="149"/>
        <v>-7</v>
      </c>
      <c r="I1220" s="358">
        <f t="shared" si="150"/>
        <v>-0.15217391304347827</v>
      </c>
      <c r="K1220" s="128">
        <f t="shared" si="151"/>
        <v>6</v>
      </c>
      <c r="L1220" s="57">
        <f t="shared" si="152"/>
        <v>0.18181818181818182</v>
      </c>
    </row>
    <row r="1221" spans="1:12" ht="12.75">
      <c r="A1221" s="35" t="s">
        <v>317</v>
      </c>
      <c r="B1221" s="10">
        <v>81</v>
      </c>
      <c r="C1221" s="13">
        <v>77</v>
      </c>
      <c r="D1221" s="10">
        <v>47</v>
      </c>
      <c r="E1221" s="10">
        <v>51</v>
      </c>
      <c r="F1221" s="10">
        <v>62</v>
      </c>
      <c r="G1221" s="5"/>
      <c r="H1221" s="59">
        <f t="shared" si="149"/>
        <v>-19</v>
      </c>
      <c r="I1221" s="358">
        <f t="shared" si="150"/>
        <v>-0.2345679012345679</v>
      </c>
      <c r="K1221" s="128">
        <f t="shared" si="151"/>
        <v>11</v>
      </c>
      <c r="L1221" s="57">
        <f t="shared" si="152"/>
        <v>0.21568627450980393</v>
      </c>
    </row>
    <row r="1222" spans="1:12" ht="12.75">
      <c r="A1222" s="35" t="s">
        <v>72</v>
      </c>
      <c r="B1222" s="10">
        <v>189</v>
      </c>
      <c r="C1222" s="13">
        <v>153</v>
      </c>
      <c r="D1222" s="10">
        <v>81</v>
      </c>
      <c r="E1222" s="10">
        <v>91</v>
      </c>
      <c r="F1222" s="10">
        <v>102</v>
      </c>
      <c r="G1222" s="5"/>
      <c r="H1222" s="59">
        <f t="shared" si="149"/>
        <v>-87</v>
      </c>
      <c r="I1222" s="358">
        <f t="shared" si="150"/>
        <v>-0.4603174603174603</v>
      </c>
      <c r="K1222" s="128">
        <f t="shared" si="151"/>
        <v>11</v>
      </c>
      <c r="L1222" s="57">
        <f t="shared" si="152"/>
        <v>0.12087912087912088</v>
      </c>
    </row>
    <row r="1223" spans="1:12" ht="12.75">
      <c r="A1223" s="217" t="s">
        <v>242</v>
      </c>
      <c r="B1223" s="13">
        <v>14</v>
      </c>
      <c r="C1223" s="13">
        <v>12</v>
      </c>
      <c r="D1223" s="10">
        <v>2</v>
      </c>
      <c r="E1223" s="10">
        <v>0</v>
      </c>
      <c r="F1223" s="10">
        <v>0</v>
      </c>
      <c r="G1223" s="5"/>
      <c r="H1223" s="59">
        <f t="shared" si="149"/>
        <v>-14</v>
      </c>
      <c r="I1223" s="358">
        <f t="shared" si="150"/>
        <v>-1</v>
      </c>
      <c r="K1223" s="128">
        <f t="shared" si="151"/>
        <v>0</v>
      </c>
      <c r="L1223" s="57">
        <v>0</v>
      </c>
    </row>
    <row r="1224" spans="1:12" ht="12.75">
      <c r="A1224" s="35" t="s">
        <v>73</v>
      </c>
      <c r="B1224" s="10">
        <v>69</v>
      </c>
      <c r="C1224" s="13">
        <v>46</v>
      </c>
      <c r="D1224" s="10">
        <v>26</v>
      </c>
      <c r="E1224" s="10">
        <v>21</v>
      </c>
      <c r="F1224" s="10">
        <v>30</v>
      </c>
      <c r="G1224" s="5"/>
      <c r="H1224" s="59">
        <f t="shared" si="149"/>
        <v>-39</v>
      </c>
      <c r="I1224" s="358">
        <f t="shared" si="150"/>
        <v>-0.5652173913043478</v>
      </c>
      <c r="K1224" s="128">
        <f t="shared" si="151"/>
        <v>9</v>
      </c>
      <c r="L1224" s="57">
        <f t="shared" si="152"/>
        <v>0.42857142857142855</v>
      </c>
    </row>
    <row r="1225" spans="1:12" ht="12.75">
      <c r="A1225" s="35" t="s">
        <v>75</v>
      </c>
      <c r="B1225" s="10">
        <v>156</v>
      </c>
      <c r="C1225" s="13">
        <v>193</v>
      </c>
      <c r="D1225" s="10">
        <v>99</v>
      </c>
      <c r="E1225" s="10">
        <v>126</v>
      </c>
      <c r="F1225" s="10">
        <v>164</v>
      </c>
      <c r="G1225" s="5"/>
      <c r="H1225" s="58">
        <f t="shared" si="149"/>
        <v>8</v>
      </c>
      <c r="I1225" s="201">
        <f t="shared" si="150"/>
        <v>0.05128205128205128</v>
      </c>
      <c r="K1225" s="128">
        <f t="shared" si="151"/>
        <v>38</v>
      </c>
      <c r="L1225" s="57">
        <f t="shared" si="152"/>
        <v>0.30158730158730157</v>
      </c>
    </row>
    <row r="1226" spans="1:12" ht="12.75" customHeight="1">
      <c r="A1226" s="113" t="s">
        <v>180</v>
      </c>
      <c r="B1226" s="10">
        <v>4</v>
      </c>
      <c r="C1226" s="13">
        <v>1</v>
      </c>
      <c r="D1226" s="10">
        <v>0</v>
      </c>
      <c r="E1226" s="10">
        <v>0</v>
      </c>
      <c r="F1226" s="10">
        <v>0</v>
      </c>
      <c r="G1226" s="5"/>
      <c r="H1226" s="59">
        <f t="shared" si="149"/>
        <v>-4</v>
      </c>
      <c r="I1226" s="358">
        <f t="shared" si="150"/>
        <v>-1</v>
      </c>
      <c r="K1226" s="128">
        <f t="shared" si="151"/>
        <v>0</v>
      </c>
      <c r="L1226" s="57">
        <v>0</v>
      </c>
    </row>
    <row r="1227" spans="1:12" s="74" customFormat="1" ht="13.5">
      <c r="A1227" s="113" t="s">
        <v>211</v>
      </c>
      <c r="B1227" s="10">
        <v>0</v>
      </c>
      <c r="C1227" s="13">
        <v>4</v>
      </c>
      <c r="D1227" s="10">
        <v>5</v>
      </c>
      <c r="E1227" s="10">
        <v>6</v>
      </c>
      <c r="F1227" s="10">
        <v>10</v>
      </c>
      <c r="G1227" s="5"/>
      <c r="H1227" s="58" t="s">
        <v>255</v>
      </c>
      <c r="I1227" s="58" t="s">
        <v>255</v>
      </c>
      <c r="J1227"/>
      <c r="K1227" s="128">
        <f t="shared" si="151"/>
        <v>4</v>
      </c>
      <c r="L1227" s="57">
        <f t="shared" si="152"/>
        <v>0.6666666666666666</v>
      </c>
    </row>
    <row r="1228" spans="1:12" s="74" customFormat="1" ht="13.5">
      <c r="A1228" s="65" t="s">
        <v>246</v>
      </c>
      <c r="B1228" s="10">
        <v>8</v>
      </c>
      <c r="C1228" s="13">
        <v>79</v>
      </c>
      <c r="D1228" s="10">
        <v>47</v>
      </c>
      <c r="E1228" s="10">
        <v>67</v>
      </c>
      <c r="F1228" s="10">
        <v>90</v>
      </c>
      <c r="G1228" s="5"/>
      <c r="H1228" s="58" t="s">
        <v>255</v>
      </c>
      <c r="I1228" s="58" t="s">
        <v>255</v>
      </c>
      <c r="J1228"/>
      <c r="K1228" s="128">
        <f t="shared" si="151"/>
        <v>23</v>
      </c>
      <c r="L1228" s="57">
        <f t="shared" si="152"/>
        <v>0.34328358208955223</v>
      </c>
    </row>
    <row r="1229" spans="1:12" ht="12.75" customHeight="1">
      <c r="A1229" s="65" t="s">
        <v>74</v>
      </c>
      <c r="B1229" s="10">
        <v>114</v>
      </c>
      <c r="C1229" s="13">
        <v>123</v>
      </c>
      <c r="D1229" s="10">
        <v>51</v>
      </c>
      <c r="E1229" s="10">
        <v>69</v>
      </c>
      <c r="F1229" s="10">
        <v>68</v>
      </c>
      <c r="G1229" s="5"/>
      <c r="H1229" s="59">
        <f t="shared" si="149"/>
        <v>-46</v>
      </c>
      <c r="I1229" s="358">
        <f t="shared" si="150"/>
        <v>-0.40350877192982454</v>
      </c>
      <c r="K1229" s="348">
        <f t="shared" si="151"/>
        <v>-1</v>
      </c>
      <c r="L1229" s="349">
        <f t="shared" si="152"/>
        <v>-0.014492753623188406</v>
      </c>
    </row>
    <row r="1230" spans="1:12" ht="12.75" customHeight="1">
      <c r="A1230" s="35" t="s">
        <v>76</v>
      </c>
      <c r="B1230" s="10">
        <v>186</v>
      </c>
      <c r="C1230" s="13">
        <v>225</v>
      </c>
      <c r="D1230" s="10">
        <v>129</v>
      </c>
      <c r="E1230" s="10">
        <v>158</v>
      </c>
      <c r="F1230" s="10">
        <v>309</v>
      </c>
      <c r="G1230" s="5"/>
      <c r="H1230" s="58">
        <f t="shared" si="149"/>
        <v>123</v>
      </c>
      <c r="I1230" s="201">
        <f t="shared" si="150"/>
        <v>0.6612903225806451</v>
      </c>
      <c r="K1230" s="128">
        <f t="shared" si="151"/>
        <v>151</v>
      </c>
      <c r="L1230" s="57">
        <f t="shared" si="152"/>
        <v>0.9556962025316456</v>
      </c>
    </row>
    <row r="1231" spans="1:12" ht="12.75" customHeight="1">
      <c r="A1231" s="35" t="s">
        <v>77</v>
      </c>
      <c r="B1231" s="10">
        <v>137</v>
      </c>
      <c r="C1231" s="13">
        <v>120</v>
      </c>
      <c r="D1231" s="10">
        <v>40</v>
      </c>
      <c r="E1231" s="10">
        <v>62</v>
      </c>
      <c r="F1231" s="10">
        <v>65</v>
      </c>
      <c r="G1231" s="5"/>
      <c r="H1231" s="59">
        <f t="shared" si="149"/>
        <v>-72</v>
      </c>
      <c r="I1231" s="358">
        <f t="shared" si="150"/>
        <v>-0.5255474452554745</v>
      </c>
      <c r="K1231" s="128">
        <f t="shared" si="151"/>
        <v>3</v>
      </c>
      <c r="L1231" s="57">
        <f t="shared" si="152"/>
        <v>0.04838709677419355</v>
      </c>
    </row>
    <row r="1232" spans="1:12" ht="12.75" customHeight="1">
      <c r="A1232" s="65" t="s">
        <v>78</v>
      </c>
      <c r="B1232" s="10">
        <v>30</v>
      </c>
      <c r="C1232" s="13">
        <v>32</v>
      </c>
      <c r="D1232" s="10">
        <v>16</v>
      </c>
      <c r="E1232" s="10">
        <v>22</v>
      </c>
      <c r="F1232" s="10">
        <v>20</v>
      </c>
      <c r="G1232" s="5"/>
      <c r="H1232" s="59">
        <f t="shared" si="149"/>
        <v>-10</v>
      </c>
      <c r="I1232" s="358">
        <f t="shared" si="150"/>
        <v>-0.3333333333333333</v>
      </c>
      <c r="K1232" s="348">
        <f t="shared" si="151"/>
        <v>-2</v>
      </c>
      <c r="L1232" s="349">
        <f t="shared" si="152"/>
        <v>-0.09090909090909091</v>
      </c>
    </row>
    <row r="1233" spans="1:12" ht="12.75" customHeight="1">
      <c r="A1233" s="35" t="s">
        <v>79</v>
      </c>
      <c r="B1233" s="13">
        <v>0</v>
      </c>
      <c r="C1233" s="13">
        <v>0</v>
      </c>
      <c r="D1233" s="10">
        <v>0</v>
      </c>
      <c r="E1233" s="10">
        <v>0</v>
      </c>
      <c r="F1233" s="10">
        <v>0</v>
      </c>
      <c r="G1233" s="5"/>
      <c r="H1233" s="58">
        <f t="shared" si="149"/>
        <v>0</v>
      </c>
      <c r="I1233" s="201">
        <v>0</v>
      </c>
      <c r="K1233" s="128">
        <f t="shared" si="151"/>
        <v>0</v>
      </c>
      <c r="L1233" s="57">
        <v>0</v>
      </c>
    </row>
    <row r="1234" spans="1:12" ht="12.75" customHeight="1">
      <c r="A1234" s="65" t="s">
        <v>80</v>
      </c>
      <c r="B1234" s="10">
        <v>32</v>
      </c>
      <c r="C1234" s="13">
        <v>46</v>
      </c>
      <c r="D1234" s="10">
        <v>24</v>
      </c>
      <c r="E1234" s="10">
        <v>32</v>
      </c>
      <c r="F1234" s="10">
        <v>36</v>
      </c>
      <c r="G1234" s="5"/>
      <c r="H1234" s="58">
        <f t="shared" si="149"/>
        <v>4</v>
      </c>
      <c r="I1234" s="201">
        <f t="shared" si="150"/>
        <v>0.125</v>
      </c>
      <c r="K1234" s="128">
        <f t="shared" si="151"/>
        <v>4</v>
      </c>
      <c r="L1234" s="57">
        <f t="shared" si="152"/>
        <v>0.125</v>
      </c>
    </row>
    <row r="1235" spans="1:12" ht="12.75" customHeight="1">
      <c r="A1235" s="322" t="s">
        <v>81</v>
      </c>
      <c r="B1235" s="10">
        <v>14</v>
      </c>
      <c r="C1235" s="13">
        <v>12</v>
      </c>
      <c r="D1235" s="10">
        <v>4</v>
      </c>
      <c r="E1235" s="10">
        <v>5</v>
      </c>
      <c r="F1235" s="10">
        <v>18</v>
      </c>
      <c r="G1235" s="5"/>
      <c r="H1235" s="58">
        <f t="shared" si="149"/>
        <v>4</v>
      </c>
      <c r="I1235" s="201">
        <f t="shared" si="150"/>
        <v>0.2857142857142857</v>
      </c>
      <c r="K1235" s="128">
        <f t="shared" si="151"/>
        <v>13</v>
      </c>
      <c r="L1235" s="57">
        <f t="shared" si="152"/>
        <v>2.6</v>
      </c>
    </row>
    <row r="1236" spans="1:12" ht="12.75" customHeight="1">
      <c r="A1236" s="35" t="s">
        <v>247</v>
      </c>
      <c r="B1236" s="10">
        <v>1</v>
      </c>
      <c r="C1236" s="13">
        <v>5</v>
      </c>
      <c r="D1236" s="10">
        <v>5</v>
      </c>
      <c r="E1236" s="10">
        <v>0</v>
      </c>
      <c r="F1236" s="10">
        <v>5</v>
      </c>
      <c r="G1236" s="5"/>
      <c r="H1236" s="58" t="s">
        <v>255</v>
      </c>
      <c r="I1236" s="58" t="s">
        <v>255</v>
      </c>
      <c r="K1236" s="128">
        <f t="shared" si="151"/>
        <v>5</v>
      </c>
      <c r="L1236" s="57">
        <v>0</v>
      </c>
    </row>
    <row r="1237" spans="1:12" ht="12.75" customHeight="1">
      <c r="A1237" s="35" t="s">
        <v>82</v>
      </c>
      <c r="B1237" s="10">
        <v>169</v>
      </c>
      <c r="C1237" s="13">
        <v>176</v>
      </c>
      <c r="D1237" s="10">
        <v>88</v>
      </c>
      <c r="E1237" s="10">
        <v>102</v>
      </c>
      <c r="F1237" s="10">
        <v>143</v>
      </c>
      <c r="G1237" s="5"/>
      <c r="H1237" s="59">
        <f t="shared" si="149"/>
        <v>-26</v>
      </c>
      <c r="I1237" s="358">
        <f t="shared" si="150"/>
        <v>-0.15384615384615385</v>
      </c>
      <c r="K1237" s="128">
        <f t="shared" si="151"/>
        <v>41</v>
      </c>
      <c r="L1237" s="57">
        <f t="shared" si="152"/>
        <v>0.4019607843137255</v>
      </c>
    </row>
    <row r="1238" spans="1:12" ht="12.75" customHeight="1">
      <c r="A1238" s="35" t="s">
        <v>83</v>
      </c>
      <c r="B1238" s="10">
        <v>188</v>
      </c>
      <c r="C1238" s="13">
        <v>207</v>
      </c>
      <c r="D1238" s="10">
        <v>69</v>
      </c>
      <c r="E1238" s="10">
        <v>87</v>
      </c>
      <c r="F1238" s="10">
        <v>105</v>
      </c>
      <c r="G1238" s="5"/>
      <c r="H1238" s="59">
        <f t="shared" si="149"/>
        <v>-83</v>
      </c>
      <c r="I1238" s="358">
        <f t="shared" si="150"/>
        <v>-0.44148936170212766</v>
      </c>
      <c r="K1238" s="128">
        <f t="shared" si="151"/>
        <v>18</v>
      </c>
      <c r="L1238" s="57">
        <f t="shared" si="152"/>
        <v>0.20689655172413793</v>
      </c>
    </row>
    <row r="1239" spans="1:12" ht="12.75" customHeight="1">
      <c r="A1239" s="35" t="s">
        <v>85</v>
      </c>
      <c r="B1239" s="10">
        <v>231</v>
      </c>
      <c r="C1239" s="13">
        <v>247</v>
      </c>
      <c r="D1239" s="10">
        <v>133</v>
      </c>
      <c r="E1239" s="10">
        <v>135</v>
      </c>
      <c r="F1239" s="10">
        <v>168</v>
      </c>
      <c r="G1239" s="5"/>
      <c r="H1239" s="59">
        <f t="shared" si="149"/>
        <v>-63</v>
      </c>
      <c r="I1239" s="358">
        <f t="shared" si="150"/>
        <v>-0.2727272727272727</v>
      </c>
      <c r="K1239" s="128">
        <f t="shared" si="151"/>
        <v>33</v>
      </c>
      <c r="L1239" s="57">
        <f t="shared" si="152"/>
        <v>0.24444444444444444</v>
      </c>
    </row>
    <row r="1240" spans="1:12" ht="12.75" customHeight="1">
      <c r="A1240" s="35" t="s">
        <v>84</v>
      </c>
      <c r="B1240" s="10">
        <v>108</v>
      </c>
      <c r="C1240" s="13">
        <v>94</v>
      </c>
      <c r="D1240" s="10">
        <v>32</v>
      </c>
      <c r="E1240" s="10">
        <v>42</v>
      </c>
      <c r="F1240" s="10">
        <v>54</v>
      </c>
      <c r="G1240" s="5"/>
      <c r="H1240" s="59">
        <f t="shared" si="149"/>
        <v>-54</v>
      </c>
      <c r="I1240" s="358">
        <f t="shared" si="150"/>
        <v>-0.5</v>
      </c>
      <c r="K1240" s="128">
        <f t="shared" si="151"/>
        <v>12</v>
      </c>
      <c r="L1240" s="57">
        <f t="shared" si="152"/>
        <v>0.2857142857142857</v>
      </c>
    </row>
    <row r="1241" spans="1:12" ht="12.75" customHeight="1">
      <c r="A1241" s="35" t="s">
        <v>179</v>
      </c>
      <c r="B1241" s="13">
        <v>2033</v>
      </c>
      <c r="C1241" s="13">
        <v>2056</v>
      </c>
      <c r="D1241" s="10">
        <v>1171</v>
      </c>
      <c r="E1241" s="10">
        <v>1368</v>
      </c>
      <c r="F1241" s="10">
        <v>1532</v>
      </c>
      <c r="G1241" s="5"/>
      <c r="H1241" s="59">
        <f t="shared" si="149"/>
        <v>-501</v>
      </c>
      <c r="I1241" s="358">
        <f t="shared" si="150"/>
        <v>-0.24643384161337925</v>
      </c>
      <c r="K1241" s="128">
        <f t="shared" si="151"/>
        <v>164</v>
      </c>
      <c r="L1241" s="57">
        <f t="shared" si="152"/>
        <v>0.11988304093567251</v>
      </c>
    </row>
    <row r="1242" spans="1:12" ht="12.75" customHeight="1">
      <c r="A1242" s="35" t="s">
        <v>86</v>
      </c>
      <c r="B1242" s="10">
        <v>902</v>
      </c>
      <c r="C1242" s="13">
        <v>783</v>
      </c>
      <c r="D1242" s="10">
        <v>426</v>
      </c>
      <c r="E1242" s="10">
        <v>466</v>
      </c>
      <c r="F1242" s="10">
        <v>518</v>
      </c>
      <c r="G1242" s="5"/>
      <c r="H1242" s="59">
        <f t="shared" si="149"/>
        <v>-384</v>
      </c>
      <c r="I1242" s="358">
        <f t="shared" si="150"/>
        <v>-0.42572062084257206</v>
      </c>
      <c r="K1242" s="128">
        <f t="shared" si="151"/>
        <v>52</v>
      </c>
      <c r="L1242" s="57">
        <f t="shared" si="152"/>
        <v>0.11158798283261803</v>
      </c>
    </row>
    <row r="1243" spans="1:12" ht="12.75" customHeight="1">
      <c r="A1243" s="35" t="s">
        <v>248</v>
      </c>
      <c r="B1243" s="10">
        <v>1</v>
      </c>
      <c r="C1243" s="13">
        <v>14</v>
      </c>
      <c r="D1243" s="10">
        <v>12</v>
      </c>
      <c r="E1243" s="10">
        <v>20</v>
      </c>
      <c r="F1243" s="10">
        <v>12</v>
      </c>
      <c r="G1243" s="5"/>
      <c r="H1243" s="58" t="s">
        <v>255</v>
      </c>
      <c r="I1243" s="58" t="s">
        <v>255</v>
      </c>
      <c r="K1243" s="348">
        <f t="shared" si="151"/>
        <v>-8</v>
      </c>
      <c r="L1243" s="349">
        <f t="shared" si="152"/>
        <v>-0.4</v>
      </c>
    </row>
    <row r="1244" spans="1:12" ht="12.75" customHeight="1">
      <c r="A1244" s="296"/>
      <c r="B1244" s="216"/>
      <c r="C1244" s="37"/>
      <c r="D1244" s="216"/>
      <c r="E1244" s="37"/>
      <c r="F1244" s="37"/>
      <c r="G1244" s="5"/>
      <c r="H1244" s="60"/>
      <c r="I1244" s="60"/>
      <c r="K1244" s="60"/>
      <c r="L1244" s="99"/>
    </row>
    <row r="1245" spans="1:12" ht="12.75" customHeight="1">
      <c r="A1245" s="296"/>
      <c r="B1245" s="216"/>
      <c r="C1245" s="37"/>
      <c r="D1245" s="216"/>
      <c r="E1245" s="37"/>
      <c r="F1245" s="37"/>
      <c r="G1245" s="5"/>
      <c r="H1245" s="60"/>
      <c r="I1245" s="60"/>
      <c r="K1245" s="60"/>
      <c r="L1245" s="99"/>
    </row>
    <row r="1246" ht="12.75" customHeight="1">
      <c r="B1246" s="171"/>
    </row>
    <row r="1247" spans="1:12" ht="12.75" customHeight="1">
      <c r="A1247" s="168">
        <v>39122</v>
      </c>
      <c r="B1247" s="169"/>
      <c r="D1247" s="87"/>
      <c r="E1247" s="170">
        <v>19</v>
      </c>
      <c r="F1247" s="21"/>
      <c r="G1247" s="169"/>
      <c r="H1247" s="169"/>
      <c r="K1247" s="87"/>
      <c r="L1247" s="170" t="s">
        <v>175</v>
      </c>
    </row>
    <row r="1248" spans="1:12" ht="15">
      <c r="A1248" s="568" t="s">
        <v>374</v>
      </c>
      <c r="B1248" s="568"/>
      <c r="C1248" s="568"/>
      <c r="D1248" s="568"/>
      <c r="E1248" s="568"/>
      <c r="F1248" s="568"/>
      <c r="G1248" s="568"/>
      <c r="H1248" s="568"/>
      <c r="I1248" s="568"/>
      <c r="J1248" s="568"/>
      <c r="K1248" s="568"/>
      <c r="L1248" s="568"/>
    </row>
    <row r="1249" spans="1:9" ht="12.75" customHeight="1">
      <c r="A1249" s="112"/>
      <c r="B1249" s="83"/>
      <c r="C1249" s="83"/>
      <c r="D1249" s="83"/>
      <c r="E1249" s="83"/>
      <c r="F1249" s="384"/>
      <c r="G1249" s="84"/>
      <c r="H1249" s="84"/>
      <c r="I1249" s="85"/>
    </row>
    <row r="1250" spans="1:12" ht="15">
      <c r="A1250" s="146"/>
      <c r="B1250" s="147"/>
      <c r="C1250" s="147"/>
      <c r="D1250" s="147"/>
      <c r="E1250" s="147"/>
      <c r="F1250" s="373"/>
      <c r="G1250" s="33"/>
      <c r="H1250" s="137" t="s">
        <v>169</v>
      </c>
      <c r="I1250" s="137" t="s">
        <v>0</v>
      </c>
      <c r="K1250" s="137" t="s">
        <v>169</v>
      </c>
      <c r="L1250" s="137" t="s">
        <v>0</v>
      </c>
    </row>
    <row r="1251" spans="1:12" ht="12.75" customHeight="1">
      <c r="A1251" s="148" t="s">
        <v>216</v>
      </c>
      <c r="B1251" s="149"/>
      <c r="C1251" s="150"/>
      <c r="D1251" s="149"/>
      <c r="E1251" s="149"/>
      <c r="F1251" s="374"/>
      <c r="G1251" s="27"/>
      <c r="H1251" s="138" t="s">
        <v>2</v>
      </c>
      <c r="I1251" s="138" t="s">
        <v>2</v>
      </c>
      <c r="K1251" s="138" t="s">
        <v>2</v>
      </c>
      <c r="L1251" s="138" t="s">
        <v>2</v>
      </c>
    </row>
    <row r="1252" spans="1:12" ht="12.75" customHeight="1">
      <c r="A1252" s="153"/>
      <c r="B1252" s="152"/>
      <c r="C1252" s="152"/>
      <c r="D1252" s="152"/>
      <c r="E1252" s="152"/>
      <c r="F1252" s="375"/>
      <c r="H1252" s="139">
        <v>2004</v>
      </c>
      <c r="I1252" s="139">
        <v>2004</v>
      </c>
      <c r="K1252" s="139">
        <v>2007</v>
      </c>
      <c r="L1252" s="139">
        <v>2007</v>
      </c>
    </row>
    <row r="1253" spans="1:12" ht="12.75" customHeight="1">
      <c r="A1253" s="157"/>
      <c r="B1253" s="136">
        <v>2004</v>
      </c>
      <c r="C1253" s="136">
        <v>2005</v>
      </c>
      <c r="D1253" s="361">
        <v>2006</v>
      </c>
      <c r="E1253" s="361">
        <v>2007</v>
      </c>
      <c r="F1253" s="361">
        <v>2008</v>
      </c>
      <c r="G1253" s="197"/>
      <c r="H1253" s="136" t="s">
        <v>354</v>
      </c>
      <c r="I1253" s="136" t="s">
        <v>354</v>
      </c>
      <c r="K1253" s="136" t="s">
        <v>354</v>
      </c>
      <c r="L1253" s="136" t="s">
        <v>354</v>
      </c>
    </row>
    <row r="1254" spans="1:12" ht="12.75" customHeight="1">
      <c r="A1254" s="65" t="s">
        <v>319</v>
      </c>
      <c r="B1254" s="166"/>
      <c r="C1254" s="166"/>
      <c r="D1254" s="166"/>
      <c r="E1254" s="10">
        <v>7</v>
      </c>
      <c r="F1254" s="10">
        <v>4</v>
      </c>
      <c r="G1254" s="5"/>
      <c r="H1254" s="58" t="s">
        <v>255</v>
      </c>
      <c r="I1254" s="58" t="s">
        <v>255</v>
      </c>
      <c r="K1254" s="58" t="s">
        <v>255</v>
      </c>
      <c r="L1254" s="58" t="s">
        <v>255</v>
      </c>
    </row>
    <row r="1255" spans="1:12" ht="12.75" customHeight="1">
      <c r="A1255" s="65" t="s">
        <v>87</v>
      </c>
      <c r="B1255" s="10">
        <v>122</v>
      </c>
      <c r="C1255" s="13">
        <v>127</v>
      </c>
      <c r="D1255" s="10">
        <v>67</v>
      </c>
      <c r="E1255" s="10">
        <v>69</v>
      </c>
      <c r="F1255" s="10">
        <v>109</v>
      </c>
      <c r="G1255" s="5"/>
      <c r="H1255" s="59">
        <f t="shared" si="149"/>
        <v>-13</v>
      </c>
      <c r="I1255" s="358">
        <f t="shared" si="150"/>
        <v>-0.10655737704918032</v>
      </c>
      <c r="K1255" s="128">
        <f t="shared" si="151"/>
        <v>40</v>
      </c>
      <c r="L1255" s="57">
        <f t="shared" si="152"/>
        <v>0.5797101449275363</v>
      </c>
    </row>
    <row r="1256" spans="1:12" ht="12.75" customHeight="1">
      <c r="A1256" s="35" t="s">
        <v>88</v>
      </c>
      <c r="B1256" s="10">
        <v>23</v>
      </c>
      <c r="C1256" s="13">
        <v>34</v>
      </c>
      <c r="D1256" s="10">
        <v>27</v>
      </c>
      <c r="E1256" s="10">
        <v>17</v>
      </c>
      <c r="F1256" s="10">
        <v>26</v>
      </c>
      <c r="G1256" s="5"/>
      <c r="H1256" s="58">
        <f t="shared" si="149"/>
        <v>3</v>
      </c>
      <c r="I1256" s="201">
        <f t="shared" si="150"/>
        <v>0.13043478260869565</v>
      </c>
      <c r="K1256" s="128">
        <f t="shared" si="151"/>
        <v>9</v>
      </c>
      <c r="L1256" s="57">
        <f t="shared" si="152"/>
        <v>0.5294117647058824</v>
      </c>
    </row>
    <row r="1257" spans="1:12" ht="12.75" customHeight="1">
      <c r="A1257" s="35" t="s">
        <v>89</v>
      </c>
      <c r="B1257" s="10">
        <v>166</v>
      </c>
      <c r="C1257" s="13">
        <v>189</v>
      </c>
      <c r="D1257" s="10">
        <v>88</v>
      </c>
      <c r="E1257" s="10">
        <v>103</v>
      </c>
      <c r="F1257" s="10">
        <v>127</v>
      </c>
      <c r="G1257" s="5"/>
      <c r="H1257" s="59">
        <f t="shared" si="149"/>
        <v>-39</v>
      </c>
      <c r="I1257" s="358">
        <f t="shared" si="150"/>
        <v>-0.23493975903614459</v>
      </c>
      <c r="K1257" s="128">
        <f t="shared" si="151"/>
        <v>24</v>
      </c>
      <c r="L1257" s="57">
        <f t="shared" si="152"/>
        <v>0.23300970873786409</v>
      </c>
    </row>
    <row r="1258" spans="1:12" ht="12.75">
      <c r="A1258" s="35" t="s">
        <v>384</v>
      </c>
      <c r="B1258" s="166"/>
      <c r="C1258" s="166"/>
      <c r="D1258" s="166"/>
      <c r="E1258" s="166"/>
      <c r="F1258" s="385">
        <v>60</v>
      </c>
      <c r="G1258" s="5"/>
      <c r="H1258" s="58" t="s">
        <v>255</v>
      </c>
      <c r="I1258" s="58" t="s">
        <v>255</v>
      </c>
      <c r="K1258" s="128">
        <f>(F1258-E1258)</f>
        <v>60</v>
      </c>
      <c r="L1258" s="57">
        <v>0</v>
      </c>
    </row>
    <row r="1259" spans="1:12" ht="12.75" customHeight="1">
      <c r="A1259" s="35" t="s">
        <v>252</v>
      </c>
      <c r="B1259" s="166"/>
      <c r="C1259" s="13">
        <v>13</v>
      </c>
      <c r="D1259" s="10">
        <v>28</v>
      </c>
      <c r="E1259" s="10">
        <v>48</v>
      </c>
      <c r="F1259" s="10">
        <v>79</v>
      </c>
      <c r="G1259" s="5"/>
      <c r="H1259" s="58" t="s">
        <v>255</v>
      </c>
      <c r="I1259" s="58" t="s">
        <v>255</v>
      </c>
      <c r="K1259" s="128">
        <f t="shared" si="151"/>
        <v>31</v>
      </c>
      <c r="L1259" s="57">
        <f t="shared" si="152"/>
        <v>0.6458333333333334</v>
      </c>
    </row>
    <row r="1260" spans="1:12" ht="12.75" customHeight="1">
      <c r="A1260" s="35" t="s">
        <v>309</v>
      </c>
      <c r="B1260" s="10">
        <v>163</v>
      </c>
      <c r="C1260" s="13">
        <v>162</v>
      </c>
      <c r="D1260" s="10">
        <v>82</v>
      </c>
      <c r="E1260" s="10">
        <v>93</v>
      </c>
      <c r="F1260" s="10">
        <v>108</v>
      </c>
      <c r="G1260" s="5"/>
      <c r="H1260" s="59">
        <f t="shared" si="149"/>
        <v>-55</v>
      </c>
      <c r="I1260" s="358">
        <f t="shared" si="150"/>
        <v>-0.3374233128834356</v>
      </c>
      <c r="K1260" s="128">
        <f t="shared" si="151"/>
        <v>15</v>
      </c>
      <c r="L1260" s="57">
        <f t="shared" si="152"/>
        <v>0.16129032258064516</v>
      </c>
    </row>
    <row r="1261" spans="1:12" s="121" customFormat="1" ht="12.75" customHeight="1">
      <c r="A1261" s="35" t="s">
        <v>318</v>
      </c>
      <c r="B1261" s="166"/>
      <c r="C1261" s="166"/>
      <c r="D1261" s="166"/>
      <c r="E1261" s="10">
        <v>6</v>
      </c>
      <c r="F1261" s="10">
        <v>20</v>
      </c>
      <c r="G1261" s="164"/>
      <c r="H1261" s="58" t="s">
        <v>255</v>
      </c>
      <c r="I1261" s="58" t="s">
        <v>255</v>
      </c>
      <c r="J1261"/>
      <c r="K1261" s="58" t="s">
        <v>255</v>
      </c>
      <c r="L1261" s="58" t="s">
        <v>255</v>
      </c>
    </row>
    <row r="1262" spans="1:12" s="121" customFormat="1" ht="12.75" customHeight="1">
      <c r="A1262" s="35" t="s">
        <v>90</v>
      </c>
      <c r="B1262" s="10">
        <v>0</v>
      </c>
      <c r="C1262" s="13">
        <v>0</v>
      </c>
      <c r="D1262" s="10">
        <v>0</v>
      </c>
      <c r="E1262" s="10">
        <v>0</v>
      </c>
      <c r="F1262" s="10">
        <v>0</v>
      </c>
      <c r="G1262" s="164"/>
      <c r="H1262" s="58">
        <f t="shared" si="149"/>
        <v>0</v>
      </c>
      <c r="I1262" s="201">
        <v>0</v>
      </c>
      <c r="J1262"/>
      <c r="K1262" s="128">
        <f t="shared" si="151"/>
        <v>0</v>
      </c>
      <c r="L1262" s="57">
        <v>0</v>
      </c>
    </row>
    <row r="1263" spans="1:12" ht="12.75" customHeight="1">
      <c r="A1263" s="35" t="s">
        <v>91</v>
      </c>
      <c r="B1263" s="13">
        <v>0</v>
      </c>
      <c r="C1263" s="13">
        <v>0</v>
      </c>
      <c r="D1263" s="10">
        <v>0</v>
      </c>
      <c r="E1263" s="10">
        <v>0</v>
      </c>
      <c r="F1263" s="10">
        <v>0</v>
      </c>
      <c r="G1263" s="38"/>
      <c r="H1263" s="58">
        <f t="shared" si="149"/>
        <v>0</v>
      </c>
      <c r="I1263" s="201">
        <v>0</v>
      </c>
      <c r="K1263" s="128">
        <f t="shared" si="151"/>
        <v>0</v>
      </c>
      <c r="L1263" s="57">
        <v>0</v>
      </c>
    </row>
    <row r="1264" spans="1:12" ht="12.75" customHeight="1">
      <c r="A1264" s="163" t="s">
        <v>5</v>
      </c>
      <c r="B1264" s="44">
        <f>SUM(B1169:B1178,B1188:B1243,B1254:B1263)</f>
        <v>11307</v>
      </c>
      <c r="C1264" s="44">
        <f>SUM(C1169:C1178,C1188:C1243,C1254:C1263)</f>
        <v>11441</v>
      </c>
      <c r="D1264" s="44">
        <f>SUM(D1169:D1178,D1188:D1243,D1254:D1263)</f>
        <v>5927</v>
      </c>
      <c r="E1264" s="44">
        <f>SUM(E1169:E1178,E1188:E1243,E1254:E1263)</f>
        <v>7064</v>
      </c>
      <c r="F1264" s="44">
        <f>SUM(F1169:F1178,F1188:F1243,F1254:F1263)</f>
        <v>8341</v>
      </c>
      <c r="G1264" s="38"/>
      <c r="H1264" s="356">
        <f t="shared" si="149"/>
        <v>-2966</v>
      </c>
      <c r="I1264" s="359">
        <f t="shared" si="150"/>
        <v>-0.2623153798531883</v>
      </c>
      <c r="J1264" s="121"/>
      <c r="K1264" s="209">
        <f t="shared" si="151"/>
        <v>1277</v>
      </c>
      <c r="L1264" s="206">
        <f t="shared" si="152"/>
        <v>0.1807757644394111</v>
      </c>
    </row>
    <row r="1265" spans="1:8" ht="12.75" customHeight="1">
      <c r="A1265" s="93"/>
      <c r="B1265" s="38"/>
      <c r="C1265" s="38"/>
      <c r="D1265" s="38"/>
      <c r="E1265" s="38"/>
      <c r="F1265" s="386"/>
      <c r="G1265" s="38"/>
      <c r="H1265" s="38"/>
    </row>
    <row r="1266" spans="1:8" ht="12.75" customHeight="1">
      <c r="A1266" s="93"/>
      <c r="B1266" s="38"/>
      <c r="C1266" s="38"/>
      <c r="D1266" s="38"/>
      <c r="E1266" s="38"/>
      <c r="F1266" s="386"/>
      <c r="G1266" s="38"/>
      <c r="H1266" s="38"/>
    </row>
    <row r="1267" spans="1:8" ht="12.75">
      <c r="A1267" s="93"/>
      <c r="B1267" s="38"/>
      <c r="C1267" s="38"/>
      <c r="D1267" s="38"/>
      <c r="E1267" s="38"/>
      <c r="F1267" s="386"/>
      <c r="G1267" s="38"/>
      <c r="H1267" s="38"/>
    </row>
    <row r="1268" spans="1:12" ht="12.75" customHeight="1">
      <c r="A1268" s="569" t="s">
        <v>312</v>
      </c>
      <c r="B1268" s="570"/>
      <c r="C1268" s="570"/>
      <c r="D1268" s="570"/>
      <c r="E1268" s="570"/>
      <c r="F1268" s="571"/>
      <c r="G1268" s="27"/>
      <c r="H1268" s="137" t="s">
        <v>169</v>
      </c>
      <c r="I1268" s="137" t="s">
        <v>0</v>
      </c>
      <c r="K1268" s="137" t="s">
        <v>169</v>
      </c>
      <c r="L1268" s="137" t="s">
        <v>0</v>
      </c>
    </row>
    <row r="1269" spans="1:12" ht="12.75" customHeight="1">
      <c r="A1269" s="572"/>
      <c r="B1269" s="573"/>
      <c r="C1269" s="573"/>
      <c r="D1269" s="573"/>
      <c r="E1269" s="573"/>
      <c r="F1269" s="574"/>
      <c r="G1269" s="27"/>
      <c r="H1269" s="138" t="s">
        <v>2</v>
      </c>
      <c r="I1269" s="138" t="s">
        <v>2</v>
      </c>
      <c r="K1269" s="138" t="s">
        <v>2</v>
      </c>
      <c r="L1269" s="138" t="s">
        <v>2</v>
      </c>
    </row>
    <row r="1270" spans="1:12" ht="12.75" customHeight="1">
      <c r="A1270" s="153"/>
      <c r="B1270" s="152"/>
      <c r="C1270" s="152"/>
      <c r="D1270" s="152"/>
      <c r="E1270" s="152"/>
      <c r="F1270" s="375"/>
      <c r="H1270" s="139">
        <v>2004</v>
      </c>
      <c r="I1270" s="139">
        <v>2004</v>
      </c>
      <c r="K1270" s="139">
        <v>2007</v>
      </c>
      <c r="L1270" s="139">
        <v>2007</v>
      </c>
    </row>
    <row r="1271" spans="1:12" ht="12.75" customHeight="1">
      <c r="A1271" s="157"/>
      <c r="B1271" s="136">
        <v>2004</v>
      </c>
      <c r="C1271" s="136">
        <v>2005</v>
      </c>
      <c r="D1271" s="361">
        <v>2006</v>
      </c>
      <c r="E1271" s="361">
        <v>2007</v>
      </c>
      <c r="F1271" s="361">
        <v>2008</v>
      </c>
      <c r="G1271" s="197"/>
      <c r="H1271" s="136" t="s">
        <v>354</v>
      </c>
      <c r="I1271" s="136" t="s">
        <v>354</v>
      </c>
      <c r="K1271" s="136" t="s">
        <v>354</v>
      </c>
      <c r="L1271" s="136" t="s">
        <v>354</v>
      </c>
    </row>
    <row r="1272" spans="1:12" ht="12.75" customHeight="1">
      <c r="A1272" s="34" t="s">
        <v>45</v>
      </c>
      <c r="B1272" s="10">
        <v>108</v>
      </c>
      <c r="C1272" s="10">
        <v>90</v>
      </c>
      <c r="D1272" s="10">
        <v>71</v>
      </c>
      <c r="E1272" s="10">
        <v>97</v>
      </c>
      <c r="F1272" s="10">
        <v>108</v>
      </c>
      <c r="G1272" s="5"/>
      <c r="H1272" s="58">
        <f aca="true" t="shared" si="153" ref="H1272:H1334">(F1272-B1272)</f>
        <v>0</v>
      </c>
      <c r="I1272" s="201">
        <f aca="true" t="shared" si="154" ref="I1272:I1334">(F1272-B1272)/B1272</f>
        <v>0</v>
      </c>
      <c r="J1272" s="2"/>
      <c r="K1272" s="128">
        <f aca="true" t="shared" si="155" ref="K1272:K1334">(F1272-E1272)</f>
        <v>11</v>
      </c>
      <c r="L1272" s="57">
        <f aca="true" t="shared" si="156" ref="L1272:L1334">(F1272-E1272)/E1272</f>
        <v>0.1134020618556701</v>
      </c>
    </row>
    <row r="1273" spans="1:12" ht="12.75" customHeight="1">
      <c r="A1273" s="66" t="s">
        <v>209</v>
      </c>
      <c r="B1273" s="10">
        <v>39</v>
      </c>
      <c r="C1273" s="10">
        <v>29</v>
      </c>
      <c r="D1273" s="10">
        <v>25</v>
      </c>
      <c r="E1273" s="10">
        <v>20</v>
      </c>
      <c r="F1273" s="10">
        <v>16</v>
      </c>
      <c r="G1273" s="5"/>
      <c r="H1273" s="59">
        <f t="shared" si="153"/>
        <v>-23</v>
      </c>
      <c r="I1273" s="358">
        <f t="shared" si="154"/>
        <v>-0.5897435897435898</v>
      </c>
      <c r="K1273" s="348">
        <f t="shared" si="155"/>
        <v>-4</v>
      </c>
      <c r="L1273" s="349">
        <f t="shared" si="156"/>
        <v>-0.2</v>
      </c>
    </row>
    <row r="1274" spans="1:12" ht="12.75" customHeight="1">
      <c r="A1274" s="35" t="s">
        <v>46</v>
      </c>
      <c r="B1274" s="10">
        <v>0</v>
      </c>
      <c r="C1274" s="10">
        <v>0</v>
      </c>
      <c r="D1274" s="10">
        <v>0</v>
      </c>
      <c r="E1274" s="10">
        <v>0</v>
      </c>
      <c r="F1274" s="10">
        <v>0</v>
      </c>
      <c r="G1274" s="126"/>
      <c r="H1274" s="58">
        <f t="shared" si="153"/>
        <v>0</v>
      </c>
      <c r="I1274" s="201">
        <v>0</v>
      </c>
      <c r="K1274" s="128">
        <f t="shared" si="155"/>
        <v>0</v>
      </c>
      <c r="L1274" s="57">
        <v>0</v>
      </c>
    </row>
    <row r="1275" spans="1:12" ht="12.75" customHeight="1">
      <c r="A1275" s="65" t="s">
        <v>210</v>
      </c>
      <c r="B1275" s="10">
        <v>5</v>
      </c>
      <c r="C1275" s="10">
        <v>6</v>
      </c>
      <c r="D1275" s="10">
        <v>7</v>
      </c>
      <c r="E1275" s="10">
        <v>4</v>
      </c>
      <c r="F1275" s="10">
        <v>3</v>
      </c>
      <c r="G1275" s="5"/>
      <c r="H1275" s="59">
        <f t="shared" si="153"/>
        <v>-2</v>
      </c>
      <c r="I1275" s="358">
        <f t="shared" si="154"/>
        <v>-0.4</v>
      </c>
      <c r="K1275" s="348">
        <f t="shared" si="155"/>
        <v>-1</v>
      </c>
      <c r="L1275" s="349">
        <f t="shared" si="156"/>
        <v>-0.25</v>
      </c>
    </row>
    <row r="1276" spans="1:12" ht="12.75" customHeight="1">
      <c r="A1276" s="35" t="s">
        <v>47</v>
      </c>
      <c r="B1276" s="10">
        <v>235</v>
      </c>
      <c r="C1276" s="10">
        <v>213</v>
      </c>
      <c r="D1276" s="10">
        <v>187</v>
      </c>
      <c r="E1276" s="10">
        <v>189</v>
      </c>
      <c r="F1276" s="10">
        <v>200</v>
      </c>
      <c r="G1276" s="5"/>
      <c r="H1276" s="59">
        <f t="shared" si="153"/>
        <v>-35</v>
      </c>
      <c r="I1276" s="358">
        <f t="shared" si="154"/>
        <v>-0.14893617021276595</v>
      </c>
      <c r="K1276" s="128">
        <f t="shared" si="155"/>
        <v>11</v>
      </c>
      <c r="L1276" s="57">
        <f t="shared" si="156"/>
        <v>0.0582010582010582</v>
      </c>
    </row>
    <row r="1277" spans="1:12" ht="12.75" customHeight="1">
      <c r="A1277" s="35" t="s">
        <v>48</v>
      </c>
      <c r="B1277" s="10">
        <v>1</v>
      </c>
      <c r="C1277" s="10">
        <v>0</v>
      </c>
      <c r="D1277" s="10">
        <v>0</v>
      </c>
      <c r="E1277" s="10">
        <v>0</v>
      </c>
      <c r="F1277" s="10">
        <v>0</v>
      </c>
      <c r="G1277" s="5"/>
      <c r="H1277" s="59">
        <f t="shared" si="153"/>
        <v>-1</v>
      </c>
      <c r="I1277" s="358">
        <f t="shared" si="154"/>
        <v>-1</v>
      </c>
      <c r="K1277" s="128">
        <f t="shared" si="155"/>
        <v>0</v>
      </c>
      <c r="L1277" s="57">
        <v>0</v>
      </c>
    </row>
    <row r="1278" spans="1:12" ht="12.75" customHeight="1">
      <c r="A1278" s="35" t="s">
        <v>49</v>
      </c>
      <c r="B1278" s="10">
        <v>1</v>
      </c>
      <c r="C1278" s="10">
        <v>0</v>
      </c>
      <c r="D1278" s="10">
        <v>0</v>
      </c>
      <c r="E1278" s="10">
        <v>0</v>
      </c>
      <c r="F1278" s="10">
        <v>0</v>
      </c>
      <c r="G1278" s="5"/>
      <c r="H1278" s="59">
        <f t="shared" si="153"/>
        <v>-1</v>
      </c>
      <c r="I1278" s="358">
        <f t="shared" si="154"/>
        <v>-1</v>
      </c>
      <c r="K1278" s="128">
        <f t="shared" si="155"/>
        <v>0</v>
      </c>
      <c r="L1278" s="57">
        <v>0</v>
      </c>
    </row>
    <row r="1279" spans="1:12" ht="12.75" customHeight="1">
      <c r="A1279" s="35" t="s">
        <v>51</v>
      </c>
      <c r="B1279" s="10">
        <v>0</v>
      </c>
      <c r="C1279" s="10">
        <v>0</v>
      </c>
      <c r="D1279" s="10">
        <v>0</v>
      </c>
      <c r="E1279" s="10">
        <v>0</v>
      </c>
      <c r="F1279" s="10">
        <v>0</v>
      </c>
      <c r="G1279" s="5"/>
      <c r="H1279" s="58">
        <f t="shared" si="153"/>
        <v>0</v>
      </c>
      <c r="I1279" s="201">
        <v>0</v>
      </c>
      <c r="K1279" s="128">
        <f t="shared" si="155"/>
        <v>0</v>
      </c>
      <c r="L1279" s="57">
        <v>0</v>
      </c>
    </row>
    <row r="1280" spans="1:12" ht="12.75" customHeight="1">
      <c r="A1280" s="113" t="s">
        <v>207</v>
      </c>
      <c r="B1280" s="10">
        <v>7</v>
      </c>
      <c r="C1280" s="10">
        <v>13</v>
      </c>
      <c r="D1280" s="10">
        <v>15</v>
      </c>
      <c r="E1280" s="10">
        <v>12</v>
      </c>
      <c r="F1280" s="10">
        <v>19</v>
      </c>
      <c r="G1280" s="5"/>
      <c r="H1280" s="58">
        <f t="shared" si="153"/>
        <v>12</v>
      </c>
      <c r="I1280" s="201">
        <f t="shared" si="154"/>
        <v>1.7142857142857142</v>
      </c>
      <c r="K1280" s="128">
        <f t="shared" si="155"/>
        <v>7</v>
      </c>
      <c r="L1280" s="57">
        <f t="shared" si="156"/>
        <v>0.5833333333333334</v>
      </c>
    </row>
    <row r="1281" spans="1:12" s="87" customFormat="1" ht="12.75" customHeight="1">
      <c r="A1281" s="113" t="s">
        <v>206</v>
      </c>
      <c r="B1281" s="10">
        <v>11</v>
      </c>
      <c r="C1281" s="10">
        <v>4</v>
      </c>
      <c r="D1281" s="10">
        <v>3</v>
      </c>
      <c r="E1281" s="10">
        <v>6</v>
      </c>
      <c r="F1281" s="10">
        <v>7</v>
      </c>
      <c r="G1281" s="5"/>
      <c r="H1281" s="59">
        <f t="shared" si="153"/>
        <v>-4</v>
      </c>
      <c r="I1281" s="358">
        <f t="shared" si="154"/>
        <v>-0.36363636363636365</v>
      </c>
      <c r="J1281"/>
      <c r="K1281" s="128">
        <f t="shared" si="155"/>
        <v>1</v>
      </c>
      <c r="L1281" s="57">
        <f t="shared" si="156"/>
        <v>0.16666666666666666</v>
      </c>
    </row>
    <row r="1282" spans="1:12" ht="16.5" customHeight="1">
      <c r="A1282" s="35" t="s">
        <v>202</v>
      </c>
      <c r="B1282" s="10">
        <v>4</v>
      </c>
      <c r="C1282" s="10">
        <v>4</v>
      </c>
      <c r="D1282" s="10">
        <v>5</v>
      </c>
      <c r="E1282" s="10">
        <v>10</v>
      </c>
      <c r="F1282" s="10">
        <v>6</v>
      </c>
      <c r="G1282" s="5"/>
      <c r="H1282" s="58">
        <f t="shared" si="153"/>
        <v>2</v>
      </c>
      <c r="I1282" s="201">
        <f t="shared" si="154"/>
        <v>0.5</v>
      </c>
      <c r="K1282" s="348">
        <f t="shared" si="155"/>
        <v>-4</v>
      </c>
      <c r="L1282" s="349">
        <f t="shared" si="156"/>
        <v>-0.4</v>
      </c>
    </row>
    <row r="1283" spans="1:12" ht="12.75" customHeight="1">
      <c r="A1283" s="65" t="s">
        <v>50</v>
      </c>
      <c r="B1283" s="10">
        <v>130</v>
      </c>
      <c r="C1283" s="10">
        <v>79</v>
      </c>
      <c r="D1283" s="10">
        <v>43</v>
      </c>
      <c r="E1283" s="10">
        <v>47</v>
      </c>
      <c r="F1283" s="10">
        <v>43</v>
      </c>
      <c r="G1283" s="5"/>
      <c r="H1283" s="59">
        <f t="shared" si="153"/>
        <v>-87</v>
      </c>
      <c r="I1283" s="358">
        <f t="shared" si="154"/>
        <v>-0.6692307692307692</v>
      </c>
      <c r="K1283" s="348">
        <f t="shared" si="155"/>
        <v>-4</v>
      </c>
      <c r="L1283" s="349">
        <f t="shared" si="156"/>
        <v>-0.0851063829787234</v>
      </c>
    </row>
    <row r="1284" spans="1:12" ht="12.75">
      <c r="A1284" s="65" t="s">
        <v>178</v>
      </c>
      <c r="B1284" s="10">
        <v>39</v>
      </c>
      <c r="C1284" s="10">
        <v>11</v>
      </c>
      <c r="D1284" s="10">
        <v>16</v>
      </c>
      <c r="E1284" s="10">
        <v>16</v>
      </c>
      <c r="F1284" s="10">
        <v>12</v>
      </c>
      <c r="G1284" s="5"/>
      <c r="H1284" s="59">
        <f t="shared" si="153"/>
        <v>-27</v>
      </c>
      <c r="I1284" s="358">
        <f t="shared" si="154"/>
        <v>-0.6923076923076923</v>
      </c>
      <c r="K1284" s="348">
        <f t="shared" si="155"/>
        <v>-4</v>
      </c>
      <c r="L1284" s="349">
        <f t="shared" si="156"/>
        <v>-0.25</v>
      </c>
    </row>
    <row r="1285" spans="1:12" ht="12.75" customHeight="1">
      <c r="A1285" s="217" t="s">
        <v>243</v>
      </c>
      <c r="B1285" s="10">
        <v>3</v>
      </c>
      <c r="C1285" s="10">
        <v>1</v>
      </c>
      <c r="D1285" s="10">
        <v>5</v>
      </c>
      <c r="E1285" s="10">
        <v>0</v>
      </c>
      <c r="F1285" s="10">
        <v>4</v>
      </c>
      <c r="G1285" s="5"/>
      <c r="H1285" s="58">
        <f t="shared" si="153"/>
        <v>1</v>
      </c>
      <c r="I1285" s="201">
        <f t="shared" si="154"/>
        <v>0.3333333333333333</v>
      </c>
      <c r="K1285" s="128">
        <f t="shared" si="155"/>
        <v>4</v>
      </c>
      <c r="L1285" s="57">
        <v>0</v>
      </c>
    </row>
    <row r="1286" spans="1:12" ht="12.75" customHeight="1">
      <c r="A1286" s="320" t="s">
        <v>241</v>
      </c>
      <c r="B1286" s="10">
        <v>3</v>
      </c>
      <c r="C1286" s="10">
        <v>0</v>
      </c>
      <c r="D1286" s="10">
        <v>0</v>
      </c>
      <c r="E1286" s="10">
        <v>0</v>
      </c>
      <c r="F1286" s="10">
        <v>0</v>
      </c>
      <c r="G1286" s="5"/>
      <c r="H1286" s="59">
        <f t="shared" si="153"/>
        <v>-3</v>
      </c>
      <c r="I1286" s="358">
        <f t="shared" si="154"/>
        <v>-1</v>
      </c>
      <c r="K1286" s="128">
        <f t="shared" si="155"/>
        <v>0</v>
      </c>
      <c r="L1286" s="57">
        <v>0</v>
      </c>
    </row>
    <row r="1287" spans="1:12" ht="12.75" customHeight="1">
      <c r="A1287" s="35" t="s">
        <v>52</v>
      </c>
      <c r="B1287" s="10">
        <v>157</v>
      </c>
      <c r="C1287" s="10">
        <v>143</v>
      </c>
      <c r="D1287" s="10">
        <v>131</v>
      </c>
      <c r="E1287" s="10">
        <v>121</v>
      </c>
      <c r="F1287" s="10">
        <v>109</v>
      </c>
      <c r="G1287" s="5"/>
      <c r="H1287" s="59">
        <f t="shared" si="153"/>
        <v>-48</v>
      </c>
      <c r="I1287" s="358">
        <f t="shared" si="154"/>
        <v>-0.3057324840764331</v>
      </c>
      <c r="K1287" s="348">
        <f t="shared" si="155"/>
        <v>-12</v>
      </c>
      <c r="L1287" s="349">
        <f t="shared" si="156"/>
        <v>-0.09917355371900827</v>
      </c>
    </row>
    <row r="1288" spans="1:12" ht="12.75" customHeight="1">
      <c r="A1288" s="35" t="s">
        <v>53</v>
      </c>
      <c r="B1288" s="10">
        <v>9</v>
      </c>
      <c r="C1288" s="10">
        <v>16</v>
      </c>
      <c r="D1288" s="10">
        <v>7</v>
      </c>
      <c r="E1288" s="10">
        <v>14</v>
      </c>
      <c r="F1288" s="10">
        <v>17</v>
      </c>
      <c r="G1288" s="5"/>
      <c r="H1288" s="58">
        <f t="shared" si="153"/>
        <v>8</v>
      </c>
      <c r="I1288" s="201">
        <f t="shared" si="154"/>
        <v>0.8888888888888888</v>
      </c>
      <c r="K1288" s="128">
        <f t="shared" si="155"/>
        <v>3</v>
      </c>
      <c r="L1288" s="57">
        <f t="shared" si="156"/>
        <v>0.21428571428571427</v>
      </c>
    </row>
    <row r="1289" spans="1:12" ht="12.75">
      <c r="A1289" s="35" t="s">
        <v>385</v>
      </c>
      <c r="B1289" s="166"/>
      <c r="C1289" s="166"/>
      <c r="D1289" s="166"/>
      <c r="E1289" s="166"/>
      <c r="F1289" s="41">
        <v>2</v>
      </c>
      <c r="G1289" s="5"/>
      <c r="H1289" s="58" t="s">
        <v>255</v>
      </c>
      <c r="I1289" s="58" t="s">
        <v>255</v>
      </c>
      <c r="K1289" s="58" t="s">
        <v>255</v>
      </c>
      <c r="L1289" s="58" t="s">
        <v>255</v>
      </c>
    </row>
    <row r="1290" spans="1:12" ht="12.75" customHeight="1">
      <c r="A1290" s="35" t="s">
        <v>56</v>
      </c>
      <c r="B1290" s="10">
        <v>10</v>
      </c>
      <c r="C1290" s="10">
        <v>3</v>
      </c>
      <c r="D1290" s="10">
        <v>3</v>
      </c>
      <c r="E1290" s="10">
        <v>2</v>
      </c>
      <c r="F1290" s="10">
        <v>0</v>
      </c>
      <c r="G1290" s="5"/>
      <c r="H1290" s="59">
        <f t="shared" si="153"/>
        <v>-10</v>
      </c>
      <c r="I1290" s="358">
        <f t="shared" si="154"/>
        <v>-1</v>
      </c>
      <c r="K1290" s="348">
        <f t="shared" si="155"/>
        <v>-2</v>
      </c>
      <c r="L1290" s="349">
        <f t="shared" si="156"/>
        <v>-1</v>
      </c>
    </row>
    <row r="1291" spans="1:12" ht="12.75" customHeight="1">
      <c r="A1291" s="65" t="s">
        <v>57</v>
      </c>
      <c r="B1291" s="10">
        <v>1</v>
      </c>
      <c r="C1291" s="10">
        <v>0</v>
      </c>
      <c r="D1291" s="10">
        <v>0</v>
      </c>
      <c r="E1291" s="10">
        <v>0</v>
      </c>
      <c r="F1291" s="10">
        <v>0</v>
      </c>
      <c r="G1291" s="5"/>
      <c r="H1291" s="59">
        <f t="shared" si="153"/>
        <v>-1</v>
      </c>
      <c r="I1291" s="358">
        <v>0</v>
      </c>
      <c r="K1291" s="128">
        <f t="shared" si="155"/>
        <v>0</v>
      </c>
      <c r="L1291" s="57">
        <v>0</v>
      </c>
    </row>
    <row r="1292" spans="1:12" ht="12.75" customHeight="1">
      <c r="A1292" s="65" t="s">
        <v>55</v>
      </c>
      <c r="B1292" s="10">
        <v>9</v>
      </c>
      <c r="C1292" s="10">
        <v>10</v>
      </c>
      <c r="D1292" s="10">
        <v>13</v>
      </c>
      <c r="E1292" s="10">
        <v>19</v>
      </c>
      <c r="F1292" s="10">
        <v>17</v>
      </c>
      <c r="G1292" s="5"/>
      <c r="H1292" s="58">
        <f t="shared" si="153"/>
        <v>8</v>
      </c>
      <c r="I1292" s="201">
        <f t="shared" si="154"/>
        <v>0.8888888888888888</v>
      </c>
      <c r="K1292" s="348">
        <f t="shared" si="155"/>
        <v>-2</v>
      </c>
      <c r="L1292" s="349">
        <f t="shared" si="156"/>
        <v>-0.10526315789473684</v>
      </c>
    </row>
    <row r="1293" spans="1:12" ht="12.75" customHeight="1">
      <c r="A1293" s="35" t="s">
        <v>54</v>
      </c>
      <c r="B1293" s="10">
        <v>8</v>
      </c>
      <c r="C1293" s="10">
        <v>5</v>
      </c>
      <c r="D1293" s="10">
        <v>5</v>
      </c>
      <c r="E1293" s="10">
        <v>6</v>
      </c>
      <c r="F1293" s="10">
        <v>4</v>
      </c>
      <c r="G1293" s="5"/>
      <c r="H1293" s="59">
        <f t="shared" si="153"/>
        <v>-4</v>
      </c>
      <c r="I1293" s="358">
        <f t="shared" si="154"/>
        <v>-0.5</v>
      </c>
      <c r="K1293" s="348">
        <f t="shared" si="155"/>
        <v>-2</v>
      </c>
      <c r="L1293" s="349">
        <f t="shared" si="156"/>
        <v>-0.3333333333333333</v>
      </c>
    </row>
    <row r="1294" spans="1:12" ht="12.75" customHeight="1">
      <c r="A1294" s="35" t="s">
        <v>197</v>
      </c>
      <c r="B1294" s="10">
        <v>5</v>
      </c>
      <c r="C1294" s="10">
        <v>2</v>
      </c>
      <c r="D1294" s="10">
        <v>1</v>
      </c>
      <c r="E1294" s="10">
        <v>0</v>
      </c>
      <c r="F1294" s="10"/>
      <c r="G1294" s="5"/>
      <c r="H1294" s="59">
        <f t="shared" si="153"/>
        <v>-5</v>
      </c>
      <c r="I1294" s="358">
        <f t="shared" si="154"/>
        <v>-1</v>
      </c>
      <c r="J1294" s="352"/>
      <c r="K1294" s="128">
        <f t="shared" si="155"/>
        <v>0</v>
      </c>
      <c r="L1294" s="57">
        <v>0</v>
      </c>
    </row>
    <row r="1295" spans="1:12" ht="12.75" customHeight="1">
      <c r="A1295" s="321" t="s">
        <v>250</v>
      </c>
      <c r="B1295" s="10">
        <v>19</v>
      </c>
      <c r="C1295" s="10">
        <v>16</v>
      </c>
      <c r="D1295" s="10">
        <v>22</v>
      </c>
      <c r="E1295" s="10">
        <v>21</v>
      </c>
      <c r="F1295" s="10">
        <v>34</v>
      </c>
      <c r="G1295" s="5"/>
      <c r="H1295" s="58">
        <f t="shared" si="153"/>
        <v>15</v>
      </c>
      <c r="I1295" s="201">
        <f t="shared" si="154"/>
        <v>0.7894736842105263</v>
      </c>
      <c r="K1295" s="128">
        <f t="shared" si="155"/>
        <v>13</v>
      </c>
      <c r="L1295" s="57">
        <f t="shared" si="156"/>
        <v>0.6190476190476191</v>
      </c>
    </row>
    <row r="1296" spans="1:12" ht="12.75" customHeight="1">
      <c r="A1296" s="415" t="s">
        <v>316</v>
      </c>
      <c r="B1296" s="10">
        <v>236</v>
      </c>
      <c r="C1296" s="10">
        <v>220</v>
      </c>
      <c r="D1296" s="10">
        <v>122</v>
      </c>
      <c r="E1296" s="10">
        <v>119</v>
      </c>
      <c r="F1296" s="10">
        <v>94</v>
      </c>
      <c r="G1296" s="5"/>
      <c r="H1296" s="59">
        <f t="shared" si="153"/>
        <v>-142</v>
      </c>
      <c r="I1296" s="358">
        <f t="shared" si="154"/>
        <v>-0.6016949152542372</v>
      </c>
      <c r="J1296" s="352"/>
      <c r="K1296" s="348">
        <f t="shared" si="155"/>
        <v>-25</v>
      </c>
      <c r="L1296" s="349">
        <f t="shared" si="156"/>
        <v>-0.21008403361344538</v>
      </c>
    </row>
    <row r="1297" spans="1:12" ht="12.75">
      <c r="A1297" s="322" t="s">
        <v>58</v>
      </c>
      <c r="B1297" s="10">
        <v>8</v>
      </c>
      <c r="C1297" s="10">
        <v>9</v>
      </c>
      <c r="D1297" s="10">
        <v>6</v>
      </c>
      <c r="E1297" s="10">
        <v>9</v>
      </c>
      <c r="F1297" s="10">
        <v>5</v>
      </c>
      <c r="G1297" s="5"/>
      <c r="H1297" s="59">
        <f t="shared" si="153"/>
        <v>-3</v>
      </c>
      <c r="I1297" s="358">
        <f t="shared" si="154"/>
        <v>-0.375</v>
      </c>
      <c r="J1297" s="352"/>
      <c r="K1297" s="348">
        <f t="shared" si="155"/>
        <v>-4</v>
      </c>
      <c r="L1297" s="349">
        <f t="shared" si="156"/>
        <v>-0.4444444444444444</v>
      </c>
    </row>
    <row r="1298" spans="1:12" ht="12.75">
      <c r="A1298" s="65" t="s">
        <v>59</v>
      </c>
      <c r="B1298" s="10">
        <v>1</v>
      </c>
      <c r="C1298" s="13">
        <v>0</v>
      </c>
      <c r="D1298" s="10">
        <v>2</v>
      </c>
      <c r="E1298" s="10">
        <v>3</v>
      </c>
      <c r="F1298" s="10">
        <v>1</v>
      </c>
      <c r="G1298" s="5"/>
      <c r="H1298" s="58">
        <f t="shared" si="153"/>
        <v>0</v>
      </c>
      <c r="I1298" s="201">
        <f t="shared" si="154"/>
        <v>0</v>
      </c>
      <c r="K1298" s="348">
        <f t="shared" si="155"/>
        <v>-2</v>
      </c>
      <c r="L1298" s="349">
        <f t="shared" si="156"/>
        <v>-0.6666666666666666</v>
      </c>
    </row>
    <row r="1299" spans="1:12" ht="12.75" customHeight="1">
      <c r="A1299" s="65" t="s">
        <v>60</v>
      </c>
      <c r="B1299" s="10">
        <v>18</v>
      </c>
      <c r="C1299" s="13">
        <v>15</v>
      </c>
      <c r="D1299" s="10">
        <v>16</v>
      </c>
      <c r="E1299" s="10">
        <v>17</v>
      </c>
      <c r="F1299" s="10">
        <v>19</v>
      </c>
      <c r="G1299" s="5"/>
      <c r="H1299" s="58">
        <f t="shared" si="153"/>
        <v>1</v>
      </c>
      <c r="I1299" s="201">
        <f t="shared" si="154"/>
        <v>0.05555555555555555</v>
      </c>
      <c r="K1299" s="128">
        <f t="shared" si="155"/>
        <v>2</v>
      </c>
      <c r="L1299" s="57">
        <f t="shared" si="156"/>
        <v>0.11764705882352941</v>
      </c>
    </row>
    <row r="1300" spans="1:12" ht="12.75" customHeight="1">
      <c r="A1300" s="35" t="s">
        <v>61</v>
      </c>
      <c r="B1300" s="10">
        <v>0</v>
      </c>
      <c r="C1300" s="13">
        <v>0</v>
      </c>
      <c r="D1300" s="10">
        <v>0</v>
      </c>
      <c r="E1300" s="10">
        <v>0</v>
      </c>
      <c r="F1300" s="10">
        <v>0</v>
      </c>
      <c r="G1300" s="5"/>
      <c r="H1300" s="58">
        <f t="shared" si="153"/>
        <v>0</v>
      </c>
      <c r="I1300" s="201">
        <v>0</v>
      </c>
      <c r="K1300" s="128">
        <f t="shared" si="155"/>
        <v>0</v>
      </c>
      <c r="L1300" s="57">
        <v>0</v>
      </c>
    </row>
    <row r="1301" spans="1:12" ht="12.75" customHeight="1">
      <c r="A1301" s="65" t="s">
        <v>62</v>
      </c>
      <c r="B1301" s="10">
        <v>11</v>
      </c>
      <c r="C1301" s="13">
        <v>25</v>
      </c>
      <c r="D1301" s="10">
        <v>9</v>
      </c>
      <c r="E1301" s="10">
        <v>22</v>
      </c>
      <c r="F1301" s="10">
        <v>21</v>
      </c>
      <c r="G1301" s="5"/>
      <c r="H1301" s="58">
        <f t="shared" si="153"/>
        <v>10</v>
      </c>
      <c r="I1301" s="201">
        <f t="shared" si="154"/>
        <v>0.9090909090909091</v>
      </c>
      <c r="K1301" s="348">
        <f t="shared" si="155"/>
        <v>-1</v>
      </c>
      <c r="L1301" s="349">
        <f t="shared" si="156"/>
        <v>-0.045454545454545456</v>
      </c>
    </row>
    <row r="1302" spans="1:12" ht="12.75" customHeight="1">
      <c r="A1302" s="65" t="s">
        <v>63</v>
      </c>
      <c r="B1302" s="10">
        <v>0</v>
      </c>
      <c r="C1302" s="13">
        <v>1</v>
      </c>
      <c r="D1302" s="10">
        <v>0</v>
      </c>
      <c r="E1302" s="10">
        <v>1</v>
      </c>
      <c r="F1302" s="10">
        <v>0</v>
      </c>
      <c r="G1302" s="5"/>
      <c r="H1302" s="58">
        <f t="shared" si="153"/>
        <v>0</v>
      </c>
      <c r="I1302" s="201">
        <v>0</v>
      </c>
      <c r="K1302" s="348">
        <f t="shared" si="155"/>
        <v>-1</v>
      </c>
      <c r="L1302" s="349">
        <v>0</v>
      </c>
    </row>
    <row r="1303" spans="1:12" ht="12.75">
      <c r="A1303" s="65" t="s">
        <v>386</v>
      </c>
      <c r="B1303" s="166"/>
      <c r="C1303" s="166"/>
      <c r="D1303" s="166"/>
      <c r="E1303" s="166"/>
      <c r="F1303" s="41">
        <v>0</v>
      </c>
      <c r="G1303" s="5"/>
      <c r="H1303" s="58" t="s">
        <v>255</v>
      </c>
      <c r="I1303" s="58" t="s">
        <v>255</v>
      </c>
      <c r="K1303" s="58" t="s">
        <v>255</v>
      </c>
      <c r="L1303" s="58" t="s">
        <v>255</v>
      </c>
    </row>
    <row r="1304" spans="1:12" ht="12.75">
      <c r="A1304" s="65" t="s">
        <v>204</v>
      </c>
      <c r="B1304" s="10">
        <v>0</v>
      </c>
      <c r="C1304" s="13">
        <v>2</v>
      </c>
      <c r="D1304" s="10">
        <v>1</v>
      </c>
      <c r="E1304" s="10">
        <v>0</v>
      </c>
      <c r="F1304" s="10">
        <v>2</v>
      </c>
      <c r="G1304" s="5"/>
      <c r="H1304" s="58">
        <f t="shared" si="153"/>
        <v>2</v>
      </c>
      <c r="I1304" s="201">
        <v>0</v>
      </c>
      <c r="K1304" s="128">
        <f t="shared" si="155"/>
        <v>2</v>
      </c>
      <c r="L1304" s="57">
        <v>0</v>
      </c>
    </row>
    <row r="1305" spans="1:12" ht="12.75">
      <c r="A1305" s="65" t="s">
        <v>205</v>
      </c>
      <c r="B1305" s="10">
        <v>9</v>
      </c>
      <c r="C1305" s="13">
        <v>11</v>
      </c>
      <c r="D1305" s="10">
        <v>9</v>
      </c>
      <c r="E1305" s="10">
        <v>10</v>
      </c>
      <c r="F1305" s="10">
        <v>5</v>
      </c>
      <c r="G1305" s="5"/>
      <c r="H1305" s="59">
        <f t="shared" si="153"/>
        <v>-4</v>
      </c>
      <c r="I1305" s="358">
        <f t="shared" si="154"/>
        <v>-0.4444444444444444</v>
      </c>
      <c r="K1305" s="348">
        <f t="shared" si="155"/>
        <v>-5</v>
      </c>
      <c r="L1305" s="349">
        <f t="shared" si="156"/>
        <v>-0.5</v>
      </c>
    </row>
    <row r="1306" spans="1:12" ht="12.75" customHeight="1">
      <c r="A1306" s="65" t="s">
        <v>203</v>
      </c>
      <c r="B1306" s="10">
        <v>4</v>
      </c>
      <c r="C1306" s="13">
        <v>1</v>
      </c>
      <c r="D1306" s="10">
        <v>0</v>
      </c>
      <c r="E1306" s="10">
        <v>0</v>
      </c>
      <c r="F1306" s="10">
        <v>0</v>
      </c>
      <c r="G1306" s="5"/>
      <c r="H1306" s="59">
        <f t="shared" si="153"/>
        <v>-4</v>
      </c>
      <c r="I1306" s="358">
        <f t="shared" si="154"/>
        <v>-1</v>
      </c>
      <c r="K1306" s="128">
        <f t="shared" si="155"/>
        <v>0</v>
      </c>
      <c r="L1306" s="57">
        <v>0</v>
      </c>
    </row>
    <row r="1307" spans="1:12" ht="12.75" customHeight="1">
      <c r="A1307" s="35" t="s">
        <v>65</v>
      </c>
      <c r="B1307" s="10">
        <v>43</v>
      </c>
      <c r="C1307" s="13">
        <v>47</v>
      </c>
      <c r="D1307" s="10">
        <v>39</v>
      </c>
      <c r="E1307" s="10">
        <v>39</v>
      </c>
      <c r="F1307" s="10">
        <v>41</v>
      </c>
      <c r="G1307" s="5"/>
      <c r="H1307" s="59">
        <f t="shared" si="153"/>
        <v>-2</v>
      </c>
      <c r="I1307" s="358">
        <f t="shared" si="154"/>
        <v>-0.046511627906976744</v>
      </c>
      <c r="K1307" s="128">
        <f t="shared" si="155"/>
        <v>2</v>
      </c>
      <c r="L1307" s="57">
        <f t="shared" si="156"/>
        <v>0.05128205128205128</v>
      </c>
    </row>
    <row r="1308" spans="1:12" ht="12.75" customHeight="1">
      <c r="A1308" s="35" t="s">
        <v>66</v>
      </c>
      <c r="B1308" s="10">
        <v>1</v>
      </c>
      <c r="C1308" s="13">
        <v>10</v>
      </c>
      <c r="D1308" s="10">
        <v>1</v>
      </c>
      <c r="E1308" s="10">
        <v>3</v>
      </c>
      <c r="F1308" s="10">
        <v>2</v>
      </c>
      <c r="G1308" s="5"/>
      <c r="H1308" s="58">
        <f t="shared" si="153"/>
        <v>1</v>
      </c>
      <c r="I1308" s="201">
        <f t="shared" si="154"/>
        <v>1</v>
      </c>
      <c r="K1308" s="348">
        <f t="shared" si="155"/>
        <v>-1</v>
      </c>
      <c r="L1308" s="349">
        <f t="shared" si="156"/>
        <v>-0.3333333333333333</v>
      </c>
    </row>
    <row r="1309" spans="1:8" ht="12.75" customHeight="1">
      <c r="A1309" s="93"/>
      <c r="B1309" s="38"/>
      <c r="C1309" s="38"/>
      <c r="D1309" s="38"/>
      <c r="E1309" s="38"/>
      <c r="F1309" s="386"/>
      <c r="G1309" s="38"/>
      <c r="H1309" s="38"/>
    </row>
    <row r="1310" spans="1:8" ht="12.75" customHeight="1">
      <c r="A1310" s="93"/>
      <c r="B1310" s="38"/>
      <c r="C1310" s="38"/>
      <c r="D1310" s="38"/>
      <c r="E1310" s="38"/>
      <c r="F1310" s="386"/>
      <c r="G1310" s="38"/>
      <c r="H1310" s="38"/>
    </row>
    <row r="1311" spans="1:8" ht="12.75" customHeight="1">
      <c r="A1311" s="93"/>
      <c r="B1311" s="38"/>
      <c r="C1311" s="38"/>
      <c r="D1311" s="38"/>
      <c r="E1311" s="38"/>
      <c r="F1311" s="386"/>
      <c r="G1311" s="38"/>
      <c r="H1311" s="38"/>
    </row>
    <row r="1312" spans="1:12" ht="12.75">
      <c r="A1312" s="168">
        <v>39122</v>
      </c>
      <c r="B1312" s="169"/>
      <c r="D1312" s="87"/>
      <c r="E1312" s="170">
        <v>20</v>
      </c>
      <c r="F1312" s="21"/>
      <c r="G1312" s="169"/>
      <c r="H1312" s="169"/>
      <c r="L1312" s="170" t="s">
        <v>175</v>
      </c>
    </row>
    <row r="1313" spans="1:12" ht="15">
      <c r="A1313" s="568" t="s">
        <v>374</v>
      </c>
      <c r="B1313" s="568"/>
      <c r="C1313" s="568"/>
      <c r="D1313" s="568"/>
      <c r="E1313" s="568"/>
      <c r="F1313" s="568"/>
      <c r="G1313" s="568"/>
      <c r="H1313" s="568"/>
      <c r="I1313" s="568"/>
      <c r="J1313" s="568"/>
      <c r="K1313" s="568"/>
      <c r="L1313" s="568"/>
    </row>
    <row r="1315" spans="1:12" ht="12.75" customHeight="1">
      <c r="A1315" s="569" t="s">
        <v>312</v>
      </c>
      <c r="B1315" s="570"/>
      <c r="C1315" s="570"/>
      <c r="D1315" s="570"/>
      <c r="E1315" s="570"/>
      <c r="F1315" s="571"/>
      <c r="G1315" s="27"/>
      <c r="H1315" s="137" t="s">
        <v>169</v>
      </c>
      <c r="I1315" s="137" t="s">
        <v>0</v>
      </c>
      <c r="K1315" s="137" t="s">
        <v>169</v>
      </c>
      <c r="L1315" s="137" t="s">
        <v>0</v>
      </c>
    </row>
    <row r="1316" spans="1:12" ht="12.75" customHeight="1">
      <c r="A1316" s="572"/>
      <c r="B1316" s="573"/>
      <c r="C1316" s="573"/>
      <c r="D1316" s="573"/>
      <c r="E1316" s="573"/>
      <c r="F1316" s="574"/>
      <c r="G1316" s="27"/>
      <c r="H1316" s="138" t="s">
        <v>2</v>
      </c>
      <c r="I1316" s="138" t="s">
        <v>2</v>
      </c>
      <c r="K1316" s="138" t="s">
        <v>2</v>
      </c>
      <c r="L1316" s="138" t="s">
        <v>2</v>
      </c>
    </row>
    <row r="1317" spans="1:12" ht="12.75" customHeight="1">
      <c r="A1317" s="153"/>
      <c r="B1317" s="152"/>
      <c r="C1317" s="152"/>
      <c r="D1317" s="152"/>
      <c r="E1317" s="152"/>
      <c r="F1317" s="375"/>
      <c r="H1317" s="139">
        <v>2004</v>
      </c>
      <c r="I1317" s="139">
        <v>2004</v>
      </c>
      <c r="K1317" s="139">
        <v>2007</v>
      </c>
      <c r="L1317" s="139">
        <v>2007</v>
      </c>
    </row>
    <row r="1318" spans="1:12" ht="12.75" customHeight="1">
      <c r="A1318" s="157"/>
      <c r="B1318" s="136">
        <v>2004</v>
      </c>
      <c r="C1318" s="136">
        <v>2005</v>
      </c>
      <c r="D1318" s="361">
        <v>2006</v>
      </c>
      <c r="E1318" s="361">
        <v>2007</v>
      </c>
      <c r="F1318" s="361">
        <v>2008</v>
      </c>
      <c r="G1318" s="197"/>
      <c r="H1318" s="136" t="s">
        <v>354</v>
      </c>
      <c r="I1318" s="136" t="s">
        <v>354</v>
      </c>
      <c r="K1318" s="136" t="s">
        <v>354</v>
      </c>
      <c r="L1318" s="136" t="s">
        <v>354</v>
      </c>
    </row>
    <row r="1319" spans="1:12" s="90" customFormat="1" ht="12.75" customHeight="1">
      <c r="A1319" s="35" t="s">
        <v>64</v>
      </c>
      <c r="B1319" s="10">
        <v>0</v>
      </c>
      <c r="C1319" s="13">
        <v>0</v>
      </c>
      <c r="D1319" s="10">
        <v>0</v>
      </c>
      <c r="E1319" s="10">
        <v>0</v>
      </c>
      <c r="F1319" s="10">
        <v>0</v>
      </c>
      <c r="G1319" s="5"/>
      <c r="H1319" s="58">
        <f t="shared" si="153"/>
        <v>0</v>
      </c>
      <c r="I1319" s="201">
        <v>0</v>
      </c>
      <c r="J1319"/>
      <c r="K1319" s="128">
        <f t="shared" si="155"/>
        <v>0</v>
      </c>
      <c r="L1319" s="57">
        <v>0</v>
      </c>
    </row>
    <row r="1320" spans="1:12" ht="12.75" customHeight="1">
      <c r="A1320" s="35" t="s">
        <v>67</v>
      </c>
      <c r="B1320" s="10">
        <v>15</v>
      </c>
      <c r="C1320" s="13">
        <v>21</v>
      </c>
      <c r="D1320" s="10">
        <v>17</v>
      </c>
      <c r="E1320" s="10">
        <v>17</v>
      </c>
      <c r="F1320" s="10">
        <v>11</v>
      </c>
      <c r="G1320" s="5"/>
      <c r="H1320" s="59">
        <f t="shared" si="153"/>
        <v>-4</v>
      </c>
      <c r="I1320" s="358">
        <f t="shared" si="154"/>
        <v>-0.26666666666666666</v>
      </c>
      <c r="K1320" s="348">
        <f t="shared" si="155"/>
        <v>-6</v>
      </c>
      <c r="L1320" s="349">
        <f t="shared" si="156"/>
        <v>-0.35294117647058826</v>
      </c>
    </row>
    <row r="1321" spans="1:12" s="90" customFormat="1" ht="12.75" customHeight="1">
      <c r="A1321" s="35" t="s">
        <v>68</v>
      </c>
      <c r="B1321" s="10">
        <v>62</v>
      </c>
      <c r="C1321" s="13">
        <v>79</v>
      </c>
      <c r="D1321" s="10">
        <v>59</v>
      </c>
      <c r="E1321" s="10">
        <v>96</v>
      </c>
      <c r="F1321" s="10">
        <v>112</v>
      </c>
      <c r="G1321" s="5"/>
      <c r="H1321" s="58">
        <f t="shared" si="153"/>
        <v>50</v>
      </c>
      <c r="I1321" s="201">
        <f t="shared" si="154"/>
        <v>0.8064516129032258</v>
      </c>
      <c r="J1321"/>
      <c r="K1321" s="128">
        <f t="shared" si="155"/>
        <v>16</v>
      </c>
      <c r="L1321" s="57">
        <f t="shared" si="156"/>
        <v>0.16666666666666666</v>
      </c>
    </row>
    <row r="1322" spans="1:12" ht="12.75" customHeight="1">
      <c r="A1322" s="35" t="s">
        <v>69</v>
      </c>
      <c r="B1322" s="10">
        <v>455</v>
      </c>
      <c r="C1322" s="13">
        <v>442</v>
      </c>
      <c r="D1322" s="10">
        <v>391</v>
      </c>
      <c r="E1322" s="10">
        <v>364</v>
      </c>
      <c r="F1322" s="10">
        <v>376</v>
      </c>
      <c r="G1322" s="5"/>
      <c r="H1322" s="59">
        <f t="shared" si="153"/>
        <v>-79</v>
      </c>
      <c r="I1322" s="358">
        <f t="shared" si="154"/>
        <v>-0.17362637362637362</v>
      </c>
      <c r="K1322" s="128">
        <f t="shared" si="155"/>
        <v>12</v>
      </c>
      <c r="L1322" s="57">
        <f t="shared" si="156"/>
        <v>0.03296703296703297</v>
      </c>
    </row>
    <row r="1323" spans="1:12" ht="12.75" customHeight="1">
      <c r="A1323" s="127" t="s">
        <v>70</v>
      </c>
      <c r="B1323" s="30">
        <v>19</v>
      </c>
      <c r="C1323" s="4">
        <v>23</v>
      </c>
      <c r="D1323" s="10">
        <v>10</v>
      </c>
      <c r="E1323" s="10">
        <v>8</v>
      </c>
      <c r="F1323" s="10">
        <v>9</v>
      </c>
      <c r="G1323" s="5"/>
      <c r="H1323" s="59">
        <f t="shared" si="153"/>
        <v>-10</v>
      </c>
      <c r="I1323" s="358">
        <f t="shared" si="154"/>
        <v>-0.5263157894736842</v>
      </c>
      <c r="K1323" s="128">
        <f t="shared" si="155"/>
        <v>1</v>
      </c>
      <c r="L1323" s="57">
        <f t="shared" si="156"/>
        <v>0.125</v>
      </c>
    </row>
    <row r="1324" spans="1:12" ht="12.75" customHeight="1">
      <c r="A1324" s="35" t="s">
        <v>71</v>
      </c>
      <c r="B1324" s="10">
        <v>2</v>
      </c>
      <c r="C1324" s="13">
        <v>1</v>
      </c>
      <c r="D1324" s="10">
        <v>0</v>
      </c>
      <c r="E1324" s="10">
        <v>1</v>
      </c>
      <c r="F1324" s="10">
        <v>2</v>
      </c>
      <c r="G1324" s="5"/>
      <c r="H1324" s="58">
        <f t="shared" si="153"/>
        <v>0</v>
      </c>
      <c r="I1324" s="201">
        <f t="shared" si="154"/>
        <v>0</v>
      </c>
      <c r="K1324" s="128">
        <f t="shared" si="155"/>
        <v>1</v>
      </c>
      <c r="L1324" s="57">
        <v>0</v>
      </c>
    </row>
    <row r="1325" spans="1:12" ht="12.75">
      <c r="A1325" s="35" t="s">
        <v>317</v>
      </c>
      <c r="B1325" s="10">
        <v>5</v>
      </c>
      <c r="C1325" s="13">
        <v>3</v>
      </c>
      <c r="D1325" s="10">
        <v>1</v>
      </c>
      <c r="E1325" s="10">
        <v>4</v>
      </c>
      <c r="F1325" s="10">
        <v>4</v>
      </c>
      <c r="G1325" s="5"/>
      <c r="H1325" s="59">
        <f t="shared" si="153"/>
        <v>-1</v>
      </c>
      <c r="I1325" s="358">
        <f t="shared" si="154"/>
        <v>-0.2</v>
      </c>
      <c r="K1325" s="128">
        <f t="shared" si="155"/>
        <v>0</v>
      </c>
      <c r="L1325" s="57">
        <f t="shared" si="156"/>
        <v>0</v>
      </c>
    </row>
    <row r="1326" spans="1:12" ht="12.75">
      <c r="A1326" s="35" t="s">
        <v>72</v>
      </c>
      <c r="B1326" s="10">
        <v>9</v>
      </c>
      <c r="C1326" s="13">
        <v>15</v>
      </c>
      <c r="D1326" s="10">
        <v>17</v>
      </c>
      <c r="E1326" s="10">
        <v>12</v>
      </c>
      <c r="F1326" s="10">
        <v>12</v>
      </c>
      <c r="G1326" s="5"/>
      <c r="H1326" s="58">
        <f t="shared" si="153"/>
        <v>3</v>
      </c>
      <c r="I1326" s="201">
        <f t="shared" si="154"/>
        <v>0.3333333333333333</v>
      </c>
      <c r="K1326" s="128">
        <f t="shared" si="155"/>
        <v>0</v>
      </c>
      <c r="L1326" s="57">
        <f t="shared" si="156"/>
        <v>0</v>
      </c>
    </row>
    <row r="1327" spans="1:12" ht="12.75">
      <c r="A1327" s="217" t="s">
        <v>242</v>
      </c>
      <c r="B1327" s="10">
        <v>2</v>
      </c>
      <c r="C1327" s="13">
        <v>0</v>
      </c>
      <c r="D1327" s="10">
        <v>0</v>
      </c>
      <c r="E1327" s="10">
        <v>0</v>
      </c>
      <c r="F1327" s="10">
        <v>0</v>
      </c>
      <c r="G1327" s="5"/>
      <c r="H1327" s="59">
        <f t="shared" si="153"/>
        <v>-2</v>
      </c>
      <c r="I1327" s="358">
        <f t="shared" si="154"/>
        <v>-1</v>
      </c>
      <c r="K1327" s="128">
        <f t="shared" si="155"/>
        <v>0</v>
      </c>
      <c r="L1327" s="57">
        <v>0</v>
      </c>
    </row>
    <row r="1328" spans="1:12" ht="12.75">
      <c r="A1328" s="35" t="s">
        <v>73</v>
      </c>
      <c r="B1328" s="10">
        <v>23</v>
      </c>
      <c r="C1328" s="13">
        <v>20</v>
      </c>
      <c r="D1328" s="10">
        <v>7</v>
      </c>
      <c r="E1328" s="10">
        <v>11</v>
      </c>
      <c r="F1328" s="10">
        <v>8</v>
      </c>
      <c r="G1328" s="5"/>
      <c r="H1328" s="59">
        <f t="shared" si="153"/>
        <v>-15</v>
      </c>
      <c r="I1328" s="358">
        <f t="shared" si="154"/>
        <v>-0.6521739130434783</v>
      </c>
      <c r="K1328" s="348">
        <f t="shared" si="155"/>
        <v>-3</v>
      </c>
      <c r="L1328" s="349">
        <f t="shared" si="156"/>
        <v>-0.2727272727272727</v>
      </c>
    </row>
    <row r="1329" spans="1:12" ht="12.75">
      <c r="A1329" s="35" t="s">
        <v>75</v>
      </c>
      <c r="B1329" s="10">
        <v>63</v>
      </c>
      <c r="C1329" s="13">
        <v>51</v>
      </c>
      <c r="D1329" s="58">
        <v>48</v>
      </c>
      <c r="E1329" s="58">
        <v>46</v>
      </c>
      <c r="F1329" s="58">
        <v>40</v>
      </c>
      <c r="G1329" s="5"/>
      <c r="H1329" s="59">
        <f t="shared" si="153"/>
        <v>-23</v>
      </c>
      <c r="I1329" s="358">
        <f t="shared" si="154"/>
        <v>-0.36507936507936506</v>
      </c>
      <c r="K1329" s="348">
        <f t="shared" si="155"/>
        <v>-6</v>
      </c>
      <c r="L1329" s="349">
        <f t="shared" si="156"/>
        <v>-0.13043478260869565</v>
      </c>
    </row>
    <row r="1330" spans="1:12" ht="12.75">
      <c r="A1330" s="113" t="s">
        <v>211</v>
      </c>
      <c r="B1330" s="10">
        <v>17</v>
      </c>
      <c r="C1330" s="13">
        <v>30</v>
      </c>
      <c r="D1330" s="58">
        <v>24</v>
      </c>
      <c r="E1330" s="58">
        <v>36</v>
      </c>
      <c r="F1330" s="58">
        <v>34</v>
      </c>
      <c r="G1330" s="5"/>
      <c r="H1330" s="58" t="s">
        <v>255</v>
      </c>
      <c r="I1330" s="58" t="s">
        <v>255</v>
      </c>
      <c r="K1330" s="348">
        <f t="shared" si="155"/>
        <v>-2</v>
      </c>
      <c r="L1330" s="349">
        <f t="shared" si="156"/>
        <v>-0.05555555555555555</v>
      </c>
    </row>
    <row r="1331" spans="1:12" s="74" customFormat="1" ht="13.5">
      <c r="A1331" s="65" t="s">
        <v>246</v>
      </c>
      <c r="B1331" s="10">
        <v>0</v>
      </c>
      <c r="C1331" s="13">
        <v>5</v>
      </c>
      <c r="D1331" s="58">
        <v>11</v>
      </c>
      <c r="E1331" s="58">
        <v>20</v>
      </c>
      <c r="F1331" s="58">
        <v>12</v>
      </c>
      <c r="G1331" s="5"/>
      <c r="H1331" s="58" t="s">
        <v>255</v>
      </c>
      <c r="I1331" s="58" t="s">
        <v>255</v>
      </c>
      <c r="J1331"/>
      <c r="K1331" s="348">
        <f t="shared" si="155"/>
        <v>-8</v>
      </c>
      <c r="L1331" s="349">
        <f t="shared" si="156"/>
        <v>-0.4</v>
      </c>
    </row>
    <row r="1332" spans="1:12" ht="12.75">
      <c r="A1332" s="65" t="s">
        <v>74</v>
      </c>
      <c r="B1332" s="10">
        <v>18</v>
      </c>
      <c r="C1332" s="13">
        <v>28</v>
      </c>
      <c r="D1332" s="58">
        <v>21</v>
      </c>
      <c r="E1332" s="58">
        <v>14</v>
      </c>
      <c r="F1332" s="58">
        <v>19</v>
      </c>
      <c r="G1332" s="5"/>
      <c r="H1332" s="58">
        <f t="shared" si="153"/>
        <v>1</v>
      </c>
      <c r="I1332" s="201">
        <f t="shared" si="154"/>
        <v>0.05555555555555555</v>
      </c>
      <c r="K1332" s="128">
        <f t="shared" si="155"/>
        <v>5</v>
      </c>
      <c r="L1332" s="57">
        <f t="shared" si="156"/>
        <v>0.35714285714285715</v>
      </c>
    </row>
    <row r="1333" spans="1:12" ht="12.75">
      <c r="A1333" s="35" t="s">
        <v>76</v>
      </c>
      <c r="B1333" s="10">
        <v>8</v>
      </c>
      <c r="C1333" s="13">
        <v>8</v>
      </c>
      <c r="D1333" s="58">
        <v>11</v>
      </c>
      <c r="E1333" s="58">
        <v>10</v>
      </c>
      <c r="F1333" s="58">
        <v>7</v>
      </c>
      <c r="G1333" s="5"/>
      <c r="H1333" s="59">
        <f t="shared" si="153"/>
        <v>-1</v>
      </c>
      <c r="I1333" s="358">
        <f t="shared" si="154"/>
        <v>-0.125</v>
      </c>
      <c r="K1333" s="348">
        <f t="shared" si="155"/>
        <v>-3</v>
      </c>
      <c r="L1333" s="349">
        <f t="shared" si="156"/>
        <v>-0.3</v>
      </c>
    </row>
    <row r="1334" spans="1:12" ht="12.75">
      <c r="A1334" s="217" t="s">
        <v>77</v>
      </c>
      <c r="B1334" s="10">
        <v>8</v>
      </c>
      <c r="C1334" s="13">
        <v>7</v>
      </c>
      <c r="D1334" s="58">
        <v>8</v>
      </c>
      <c r="E1334" s="58">
        <v>6</v>
      </c>
      <c r="F1334" s="58">
        <v>9</v>
      </c>
      <c r="G1334" s="5"/>
      <c r="H1334" s="58">
        <f t="shared" si="153"/>
        <v>1</v>
      </c>
      <c r="I1334" s="201">
        <f t="shared" si="154"/>
        <v>0.125</v>
      </c>
      <c r="K1334" s="128">
        <f t="shared" si="155"/>
        <v>3</v>
      </c>
      <c r="L1334" s="57">
        <f t="shared" si="156"/>
        <v>0.5</v>
      </c>
    </row>
    <row r="1335" spans="1:12" ht="12.75">
      <c r="A1335" s="65" t="s">
        <v>78</v>
      </c>
      <c r="B1335" s="10">
        <v>2</v>
      </c>
      <c r="C1335" s="13">
        <v>7</v>
      </c>
      <c r="D1335" s="10">
        <v>4</v>
      </c>
      <c r="E1335" s="10">
        <v>6</v>
      </c>
      <c r="F1335" s="10">
        <v>2</v>
      </c>
      <c r="G1335" s="5"/>
      <c r="H1335" s="58">
        <f aca="true" t="shared" si="157" ref="H1335:H1357">(F1335-B1335)</f>
        <v>0</v>
      </c>
      <c r="I1335" s="201">
        <f aca="true" t="shared" si="158" ref="I1335:I1357">(F1335-B1335)/B1335</f>
        <v>0</v>
      </c>
      <c r="K1335" s="348">
        <f aca="true" t="shared" si="159" ref="K1335:K1357">(F1335-E1335)</f>
        <v>-4</v>
      </c>
      <c r="L1335" s="349">
        <f aca="true" t="shared" si="160" ref="L1335:L1357">(F1335-E1335)/E1335</f>
        <v>-0.6666666666666666</v>
      </c>
    </row>
    <row r="1336" spans="1:12" s="90" customFormat="1" ht="12.75" customHeight="1">
      <c r="A1336" s="35" t="s">
        <v>79</v>
      </c>
      <c r="B1336" s="13">
        <v>0</v>
      </c>
      <c r="C1336" s="13">
        <v>0</v>
      </c>
      <c r="D1336" s="10">
        <v>0</v>
      </c>
      <c r="E1336" s="10">
        <v>0</v>
      </c>
      <c r="F1336" s="10">
        <v>0</v>
      </c>
      <c r="G1336" s="5"/>
      <c r="H1336" s="58">
        <f t="shared" si="157"/>
        <v>0</v>
      </c>
      <c r="I1336" s="201">
        <v>0</v>
      </c>
      <c r="J1336"/>
      <c r="K1336" s="128">
        <f t="shared" si="159"/>
        <v>0</v>
      </c>
      <c r="L1336" s="57">
        <v>0</v>
      </c>
    </row>
    <row r="1337" spans="1:12" ht="12.75" customHeight="1">
      <c r="A1337" s="65" t="s">
        <v>80</v>
      </c>
      <c r="B1337" s="10">
        <v>8</v>
      </c>
      <c r="C1337" s="13">
        <v>9</v>
      </c>
      <c r="D1337" s="10">
        <v>3</v>
      </c>
      <c r="E1337" s="10">
        <v>4</v>
      </c>
      <c r="F1337" s="10">
        <v>5</v>
      </c>
      <c r="G1337" s="5"/>
      <c r="H1337" s="59">
        <f t="shared" si="157"/>
        <v>-3</v>
      </c>
      <c r="I1337" s="358">
        <f t="shared" si="158"/>
        <v>-0.375</v>
      </c>
      <c r="K1337" s="128">
        <f t="shared" si="159"/>
        <v>1</v>
      </c>
      <c r="L1337" s="57">
        <f t="shared" si="160"/>
        <v>0.25</v>
      </c>
    </row>
    <row r="1338" spans="1:12" ht="12.75" customHeight="1">
      <c r="A1338" s="65" t="s">
        <v>81</v>
      </c>
      <c r="B1338" s="10">
        <v>0</v>
      </c>
      <c r="C1338" s="13">
        <v>0</v>
      </c>
      <c r="D1338" s="10">
        <v>0</v>
      </c>
      <c r="E1338" s="10">
        <v>0</v>
      </c>
      <c r="F1338" s="10">
        <v>0</v>
      </c>
      <c r="G1338" s="5"/>
      <c r="H1338" s="58">
        <f t="shared" si="157"/>
        <v>0</v>
      </c>
      <c r="I1338" s="201">
        <v>0</v>
      </c>
      <c r="K1338" s="128">
        <f t="shared" si="159"/>
        <v>0</v>
      </c>
      <c r="L1338" s="57">
        <v>0</v>
      </c>
    </row>
    <row r="1339" spans="1:12" ht="12.75" customHeight="1">
      <c r="A1339" s="35" t="s">
        <v>247</v>
      </c>
      <c r="B1339" s="10">
        <v>0</v>
      </c>
      <c r="C1339" s="13">
        <v>0</v>
      </c>
      <c r="D1339" s="10">
        <v>0</v>
      </c>
      <c r="E1339" s="10">
        <v>0</v>
      </c>
      <c r="F1339" s="10">
        <v>0</v>
      </c>
      <c r="G1339" s="5"/>
      <c r="H1339" s="58" t="s">
        <v>255</v>
      </c>
      <c r="I1339" s="58" t="s">
        <v>255</v>
      </c>
      <c r="K1339" s="128">
        <f t="shared" si="159"/>
        <v>0</v>
      </c>
      <c r="L1339" s="57">
        <v>0</v>
      </c>
    </row>
    <row r="1340" spans="1:12" ht="12.75" customHeight="1">
      <c r="A1340" s="35" t="s">
        <v>82</v>
      </c>
      <c r="B1340" s="10">
        <v>29</v>
      </c>
      <c r="C1340" s="13">
        <v>17</v>
      </c>
      <c r="D1340" s="10">
        <v>20</v>
      </c>
      <c r="E1340" s="10">
        <v>25</v>
      </c>
      <c r="F1340" s="10">
        <v>22</v>
      </c>
      <c r="G1340" s="5"/>
      <c r="H1340" s="59">
        <f t="shared" si="157"/>
        <v>-7</v>
      </c>
      <c r="I1340" s="358">
        <f t="shared" si="158"/>
        <v>-0.2413793103448276</v>
      </c>
      <c r="K1340" s="348">
        <f t="shared" si="159"/>
        <v>-3</v>
      </c>
      <c r="L1340" s="349">
        <f t="shared" si="160"/>
        <v>-0.12</v>
      </c>
    </row>
    <row r="1341" spans="1:12" ht="12.75" customHeight="1">
      <c r="A1341" s="35" t="s">
        <v>83</v>
      </c>
      <c r="B1341" s="10">
        <v>44</v>
      </c>
      <c r="C1341" s="13">
        <v>54</v>
      </c>
      <c r="D1341" s="10">
        <v>37</v>
      </c>
      <c r="E1341" s="10">
        <v>35</v>
      </c>
      <c r="F1341" s="10">
        <v>37</v>
      </c>
      <c r="G1341" s="5"/>
      <c r="H1341" s="59">
        <f t="shared" si="157"/>
        <v>-7</v>
      </c>
      <c r="I1341" s="358">
        <f t="shared" si="158"/>
        <v>-0.1590909090909091</v>
      </c>
      <c r="K1341" s="128">
        <f t="shared" si="159"/>
        <v>2</v>
      </c>
      <c r="L1341" s="57">
        <f t="shared" si="160"/>
        <v>0.05714285714285714</v>
      </c>
    </row>
    <row r="1342" spans="1:12" ht="12.75" customHeight="1">
      <c r="A1342" s="35" t="s">
        <v>85</v>
      </c>
      <c r="B1342" s="10">
        <v>52</v>
      </c>
      <c r="C1342" s="13">
        <v>69</v>
      </c>
      <c r="D1342" s="10">
        <v>50</v>
      </c>
      <c r="E1342" s="10">
        <v>62</v>
      </c>
      <c r="F1342" s="10">
        <v>49</v>
      </c>
      <c r="G1342" s="5"/>
      <c r="H1342" s="59">
        <f t="shared" si="157"/>
        <v>-3</v>
      </c>
      <c r="I1342" s="358">
        <f t="shared" si="158"/>
        <v>-0.057692307692307696</v>
      </c>
      <c r="K1342" s="348">
        <f t="shared" si="159"/>
        <v>-13</v>
      </c>
      <c r="L1342" s="349">
        <f t="shared" si="160"/>
        <v>-0.20967741935483872</v>
      </c>
    </row>
    <row r="1343" spans="1:12" ht="12.75" customHeight="1">
      <c r="A1343" s="35" t="s">
        <v>84</v>
      </c>
      <c r="B1343" s="10">
        <v>49</v>
      </c>
      <c r="C1343" s="13">
        <v>45</v>
      </c>
      <c r="D1343" s="10">
        <v>34</v>
      </c>
      <c r="E1343" s="10">
        <v>41</v>
      </c>
      <c r="F1343" s="10">
        <v>33</v>
      </c>
      <c r="G1343" s="5"/>
      <c r="H1343" s="59">
        <f t="shared" si="157"/>
        <v>-16</v>
      </c>
      <c r="I1343" s="358">
        <f t="shared" si="158"/>
        <v>-0.32653061224489793</v>
      </c>
      <c r="K1343" s="348">
        <f t="shared" si="159"/>
        <v>-8</v>
      </c>
      <c r="L1343" s="349">
        <f t="shared" si="160"/>
        <v>-0.1951219512195122</v>
      </c>
    </row>
    <row r="1344" spans="1:12" ht="12.75" customHeight="1">
      <c r="A1344" s="35" t="s">
        <v>179</v>
      </c>
      <c r="B1344" s="10">
        <v>671</v>
      </c>
      <c r="C1344" s="13">
        <v>789</v>
      </c>
      <c r="D1344" s="10">
        <v>620</v>
      </c>
      <c r="E1344" s="10">
        <v>757</v>
      </c>
      <c r="F1344" s="10">
        <v>689</v>
      </c>
      <c r="G1344" s="5"/>
      <c r="H1344" s="58">
        <f t="shared" si="157"/>
        <v>18</v>
      </c>
      <c r="I1344" s="201">
        <f t="shared" si="158"/>
        <v>0.026825633383010434</v>
      </c>
      <c r="K1344" s="348">
        <f t="shared" si="159"/>
        <v>-68</v>
      </c>
      <c r="L1344" s="349">
        <f t="shared" si="160"/>
        <v>-0.08982826948480846</v>
      </c>
    </row>
    <row r="1345" spans="1:12" ht="12.75" customHeight="1">
      <c r="A1345" s="35" t="s">
        <v>86</v>
      </c>
      <c r="B1345" s="10">
        <v>232</v>
      </c>
      <c r="C1345" s="13">
        <v>193</v>
      </c>
      <c r="D1345" s="10">
        <v>153</v>
      </c>
      <c r="E1345" s="10">
        <v>191</v>
      </c>
      <c r="F1345" s="10">
        <v>167</v>
      </c>
      <c r="G1345" s="5"/>
      <c r="H1345" s="59">
        <f t="shared" si="157"/>
        <v>-65</v>
      </c>
      <c r="I1345" s="358">
        <f t="shared" si="158"/>
        <v>-0.2801724137931034</v>
      </c>
      <c r="K1345" s="348">
        <f t="shared" si="159"/>
        <v>-24</v>
      </c>
      <c r="L1345" s="349">
        <f t="shared" si="160"/>
        <v>-0.1256544502617801</v>
      </c>
    </row>
    <row r="1346" spans="1:12" ht="12.75" customHeight="1">
      <c r="A1346" s="35" t="s">
        <v>248</v>
      </c>
      <c r="B1346" s="10">
        <v>0</v>
      </c>
      <c r="C1346" s="13">
        <v>0</v>
      </c>
      <c r="D1346" s="10">
        <v>2</v>
      </c>
      <c r="E1346" s="10">
        <v>2</v>
      </c>
      <c r="F1346" s="10">
        <v>9</v>
      </c>
      <c r="G1346" s="5"/>
      <c r="H1346" s="58">
        <f t="shared" si="157"/>
        <v>9</v>
      </c>
      <c r="I1346" s="58">
        <v>0</v>
      </c>
      <c r="K1346" s="128">
        <f t="shared" si="159"/>
        <v>7</v>
      </c>
      <c r="L1346" s="57">
        <f t="shared" si="160"/>
        <v>3.5</v>
      </c>
    </row>
    <row r="1347" spans="1:12" ht="12.75" customHeight="1">
      <c r="A1347" s="65" t="s">
        <v>319</v>
      </c>
      <c r="B1347" s="166"/>
      <c r="C1347" s="166"/>
      <c r="D1347" s="166"/>
      <c r="E1347" s="10">
        <v>0</v>
      </c>
      <c r="F1347" s="10">
        <v>0</v>
      </c>
      <c r="G1347" s="5"/>
      <c r="H1347" s="58" t="s">
        <v>255</v>
      </c>
      <c r="I1347" s="58" t="s">
        <v>255</v>
      </c>
      <c r="K1347" s="58" t="s">
        <v>255</v>
      </c>
      <c r="L1347" s="58" t="s">
        <v>255</v>
      </c>
    </row>
    <row r="1348" spans="1:12" s="74" customFormat="1" ht="13.5">
      <c r="A1348" s="65" t="s">
        <v>87</v>
      </c>
      <c r="B1348" s="10">
        <v>34</v>
      </c>
      <c r="C1348" s="13">
        <v>42</v>
      </c>
      <c r="D1348" s="10">
        <v>18</v>
      </c>
      <c r="E1348" s="10">
        <v>22</v>
      </c>
      <c r="F1348" s="10">
        <v>28</v>
      </c>
      <c r="G1348" s="5"/>
      <c r="H1348" s="59">
        <f t="shared" si="157"/>
        <v>-6</v>
      </c>
      <c r="I1348" s="358">
        <f t="shared" si="158"/>
        <v>-0.17647058823529413</v>
      </c>
      <c r="J1348"/>
      <c r="K1348" s="128">
        <f t="shared" si="159"/>
        <v>6</v>
      </c>
      <c r="L1348" s="57">
        <f t="shared" si="160"/>
        <v>0.2727272727272727</v>
      </c>
    </row>
    <row r="1349" spans="1:12" ht="12.75" customHeight="1">
      <c r="A1349" s="35" t="s">
        <v>88</v>
      </c>
      <c r="B1349" s="10">
        <v>2</v>
      </c>
      <c r="C1349" s="13">
        <v>1</v>
      </c>
      <c r="D1349" s="10">
        <v>4</v>
      </c>
      <c r="E1349" s="10">
        <v>4</v>
      </c>
      <c r="F1349" s="10">
        <v>5</v>
      </c>
      <c r="G1349" s="5"/>
      <c r="H1349" s="58">
        <f t="shared" si="157"/>
        <v>3</v>
      </c>
      <c r="I1349" s="201">
        <f t="shared" si="158"/>
        <v>1.5</v>
      </c>
      <c r="K1349" s="128">
        <f t="shared" si="159"/>
        <v>1</v>
      </c>
      <c r="L1349" s="57">
        <f t="shared" si="160"/>
        <v>0.25</v>
      </c>
    </row>
    <row r="1350" spans="1:12" s="90" customFormat="1" ht="12.75" customHeight="1">
      <c r="A1350" s="35" t="s">
        <v>89</v>
      </c>
      <c r="B1350" s="10">
        <v>44</v>
      </c>
      <c r="C1350" s="13">
        <v>48</v>
      </c>
      <c r="D1350" s="10">
        <v>24</v>
      </c>
      <c r="E1350" s="10">
        <v>28</v>
      </c>
      <c r="F1350" s="10">
        <v>34</v>
      </c>
      <c r="G1350" s="5"/>
      <c r="H1350" s="59">
        <f t="shared" si="157"/>
        <v>-10</v>
      </c>
      <c r="I1350" s="358">
        <f t="shared" si="158"/>
        <v>-0.22727272727272727</v>
      </c>
      <c r="J1350"/>
      <c r="K1350" s="128">
        <f t="shared" si="159"/>
        <v>6</v>
      </c>
      <c r="L1350" s="57">
        <f t="shared" si="160"/>
        <v>0.21428571428571427</v>
      </c>
    </row>
    <row r="1351" spans="1:12" ht="12.75">
      <c r="A1351" s="35" t="s">
        <v>384</v>
      </c>
      <c r="B1351" s="166"/>
      <c r="C1351" s="166"/>
      <c r="D1351" s="166"/>
      <c r="E1351" s="166"/>
      <c r="F1351" s="385">
        <v>20</v>
      </c>
      <c r="G1351" s="5"/>
      <c r="H1351" s="58" t="s">
        <v>255</v>
      </c>
      <c r="I1351" s="58" t="s">
        <v>255</v>
      </c>
      <c r="K1351" s="128">
        <f>(F1351-E1351)</f>
        <v>20</v>
      </c>
      <c r="L1351" s="57">
        <v>0</v>
      </c>
    </row>
    <row r="1352" spans="1:12" ht="12.75" customHeight="1">
      <c r="A1352" s="35" t="s">
        <v>252</v>
      </c>
      <c r="B1352" s="166"/>
      <c r="C1352" s="13">
        <v>1</v>
      </c>
      <c r="D1352" s="10">
        <v>1</v>
      </c>
      <c r="E1352" s="10">
        <v>10</v>
      </c>
      <c r="F1352" s="10">
        <v>11</v>
      </c>
      <c r="G1352" s="5"/>
      <c r="H1352" s="58" t="s">
        <v>255</v>
      </c>
      <c r="I1352" s="58" t="s">
        <v>255</v>
      </c>
      <c r="K1352" s="128">
        <f t="shared" si="159"/>
        <v>1</v>
      </c>
      <c r="L1352" s="57">
        <f t="shared" si="160"/>
        <v>0.1</v>
      </c>
    </row>
    <row r="1353" spans="1:12" ht="12.75" customHeight="1">
      <c r="A1353" s="35" t="s">
        <v>199</v>
      </c>
      <c r="B1353" s="10">
        <v>23</v>
      </c>
      <c r="C1353" s="13">
        <v>17</v>
      </c>
      <c r="D1353" s="10">
        <v>10</v>
      </c>
      <c r="E1353" s="10">
        <v>16</v>
      </c>
      <c r="F1353" s="10">
        <v>19</v>
      </c>
      <c r="G1353" s="5"/>
      <c r="H1353" s="59">
        <f t="shared" si="157"/>
        <v>-4</v>
      </c>
      <c r="I1353" s="358">
        <f t="shared" si="158"/>
        <v>-0.17391304347826086</v>
      </c>
      <c r="K1353" s="128">
        <f t="shared" si="159"/>
        <v>3</v>
      </c>
      <c r="L1353" s="57">
        <f t="shared" si="160"/>
        <v>0.1875</v>
      </c>
    </row>
    <row r="1354" spans="1:12" s="121" customFormat="1" ht="12.75" customHeight="1">
      <c r="A1354" s="35" t="s">
        <v>318</v>
      </c>
      <c r="B1354" s="166"/>
      <c r="C1354" s="166"/>
      <c r="D1354" s="166"/>
      <c r="E1354" s="10">
        <v>1</v>
      </c>
      <c r="F1354" s="10">
        <v>1</v>
      </c>
      <c r="G1354" s="164"/>
      <c r="H1354" s="58" t="s">
        <v>255</v>
      </c>
      <c r="I1354" s="58" t="s">
        <v>255</v>
      </c>
      <c r="J1354"/>
      <c r="K1354" s="58" t="s">
        <v>255</v>
      </c>
      <c r="L1354" s="58" t="s">
        <v>255</v>
      </c>
    </row>
    <row r="1355" spans="1:12" ht="12.75" customHeight="1">
      <c r="A1355" s="35" t="s">
        <v>90</v>
      </c>
      <c r="B1355" s="10">
        <v>0</v>
      </c>
      <c r="C1355" s="13">
        <v>0</v>
      </c>
      <c r="D1355" s="10">
        <v>0</v>
      </c>
      <c r="E1355" s="10">
        <v>0</v>
      </c>
      <c r="F1355" s="10">
        <v>0</v>
      </c>
      <c r="G1355" s="5"/>
      <c r="H1355" s="58">
        <f t="shared" si="157"/>
        <v>0</v>
      </c>
      <c r="I1355" s="201">
        <v>0</v>
      </c>
      <c r="K1355" s="128">
        <f t="shared" si="159"/>
        <v>0</v>
      </c>
      <c r="L1355" s="57">
        <v>0</v>
      </c>
    </row>
    <row r="1356" spans="1:12" ht="12.75" customHeight="1">
      <c r="A1356" s="35" t="s">
        <v>91</v>
      </c>
      <c r="B1356" s="13">
        <v>0</v>
      </c>
      <c r="C1356" s="13">
        <v>0</v>
      </c>
      <c r="D1356" s="10">
        <v>0</v>
      </c>
      <c r="E1356" s="10">
        <v>0</v>
      </c>
      <c r="F1356" s="10">
        <v>0</v>
      </c>
      <c r="G1356" s="164"/>
      <c r="H1356" s="58">
        <f t="shared" si="157"/>
        <v>0</v>
      </c>
      <c r="I1356" s="201">
        <v>0</v>
      </c>
      <c r="K1356" s="128">
        <f t="shared" si="159"/>
        <v>0</v>
      </c>
      <c r="L1356" s="57">
        <v>0</v>
      </c>
    </row>
    <row r="1357" spans="1:12" ht="12.75" customHeight="1">
      <c r="A1357" s="163" t="s">
        <v>5</v>
      </c>
      <c r="B1357" s="43">
        <f>SUM(B1272:B1308,B1319:B1356)</f>
        <v>3031</v>
      </c>
      <c r="C1357" s="43">
        <f>SUM(C1272:C1308,C1319:C1356)</f>
        <v>3011</v>
      </c>
      <c r="D1357" s="43">
        <f>SUM(D1272:D1308,D1319:D1356)</f>
        <v>2369</v>
      </c>
      <c r="E1357" s="43">
        <f>SUM(E1272:E1308,E1319:E1356)</f>
        <v>2656</v>
      </c>
      <c r="F1357" s="43">
        <f>SUM(F1272:F1308,F1319:F1356)</f>
        <v>2577</v>
      </c>
      <c r="G1357" s="38"/>
      <c r="H1357" s="356">
        <f t="shared" si="157"/>
        <v>-454</v>
      </c>
      <c r="I1357" s="357">
        <f t="shared" si="158"/>
        <v>-0.14978554932365556</v>
      </c>
      <c r="J1357" s="121"/>
      <c r="K1357" s="350">
        <f t="shared" si="159"/>
        <v>-79</v>
      </c>
      <c r="L1357" s="351">
        <f t="shared" si="160"/>
        <v>-0.029743975903614456</v>
      </c>
    </row>
    <row r="1358" spans="1:12" ht="12.75">
      <c r="A1358" s="296"/>
      <c r="B1358" s="37"/>
      <c r="C1358" s="37"/>
      <c r="D1358" s="37"/>
      <c r="E1358" s="37"/>
      <c r="F1358" s="37"/>
      <c r="G1358" s="5"/>
      <c r="H1358" s="60"/>
      <c r="I1358" s="99"/>
      <c r="K1358" s="60"/>
      <c r="L1358" s="99"/>
    </row>
    <row r="1359" spans="1:12" ht="12.75">
      <c r="A1359" s="296"/>
      <c r="B1359" s="37"/>
      <c r="C1359" s="37"/>
      <c r="D1359" s="37"/>
      <c r="E1359" s="37"/>
      <c r="F1359" s="37"/>
      <c r="G1359" s="5"/>
      <c r="H1359" s="60"/>
      <c r="I1359" s="99"/>
      <c r="K1359" s="60"/>
      <c r="L1359" s="99"/>
    </row>
    <row r="1361" spans="1:12" s="74" customFormat="1" ht="13.5">
      <c r="A1361"/>
      <c r="B1361"/>
      <c r="C1361"/>
      <c r="D1361"/>
      <c r="E1361"/>
      <c r="F1361" s="5"/>
      <c r="G1361"/>
      <c r="H1361"/>
      <c r="I1361"/>
      <c r="K1361"/>
      <c r="L1361"/>
    </row>
    <row r="1362" spans="1:9" ht="12" customHeight="1">
      <c r="A1362" s="112"/>
      <c r="B1362" s="83"/>
      <c r="C1362" s="83"/>
      <c r="D1362" s="83"/>
      <c r="E1362" s="83"/>
      <c r="F1362" s="384"/>
      <c r="G1362" s="84"/>
      <c r="H1362" s="84"/>
      <c r="I1362" s="85"/>
    </row>
    <row r="1363" spans="1:12" ht="12" customHeight="1">
      <c r="A1363" s="146"/>
      <c r="B1363" s="147"/>
      <c r="C1363" s="147"/>
      <c r="D1363" s="147"/>
      <c r="E1363" s="147"/>
      <c r="F1363" s="373"/>
      <c r="G1363" s="33"/>
      <c r="H1363" s="137" t="s">
        <v>169</v>
      </c>
      <c r="I1363" s="137" t="s">
        <v>0</v>
      </c>
      <c r="K1363" s="137" t="s">
        <v>169</v>
      </c>
      <c r="L1363" s="137" t="s">
        <v>0</v>
      </c>
    </row>
    <row r="1364" spans="1:12" ht="12" customHeight="1">
      <c r="A1364" s="148" t="s">
        <v>313</v>
      </c>
      <c r="B1364" s="149"/>
      <c r="C1364" s="150"/>
      <c r="D1364" s="149"/>
      <c r="E1364" s="149"/>
      <c r="F1364" s="374"/>
      <c r="G1364" s="27"/>
      <c r="H1364" s="138" t="s">
        <v>2</v>
      </c>
      <c r="I1364" s="138" t="s">
        <v>2</v>
      </c>
      <c r="K1364" s="138" t="s">
        <v>2</v>
      </c>
      <c r="L1364" s="138" t="s">
        <v>2</v>
      </c>
    </row>
    <row r="1365" spans="1:12" ht="12" customHeight="1">
      <c r="A1365" s="153"/>
      <c r="B1365" s="152"/>
      <c r="C1365" s="152"/>
      <c r="D1365" s="152"/>
      <c r="E1365" s="152"/>
      <c r="F1365" s="375"/>
      <c r="H1365" s="139">
        <v>2004</v>
      </c>
      <c r="I1365" s="139">
        <v>2004</v>
      </c>
      <c r="K1365" s="139">
        <v>2007</v>
      </c>
      <c r="L1365" s="139">
        <v>2007</v>
      </c>
    </row>
    <row r="1366" spans="1:12" ht="12" customHeight="1">
      <c r="A1366" s="157"/>
      <c r="B1366" s="136">
        <v>2004</v>
      </c>
      <c r="C1366" s="136">
        <v>2005</v>
      </c>
      <c r="D1366" s="361">
        <v>2006</v>
      </c>
      <c r="E1366" s="361">
        <v>2007</v>
      </c>
      <c r="F1366" s="361">
        <v>2008</v>
      </c>
      <c r="G1366" s="197"/>
      <c r="H1366" s="136" t="s">
        <v>354</v>
      </c>
      <c r="I1366" s="136" t="s">
        <v>354</v>
      </c>
      <c r="K1366" s="136" t="s">
        <v>354</v>
      </c>
      <c r="L1366" s="136" t="s">
        <v>354</v>
      </c>
    </row>
    <row r="1367" spans="1:12" ht="12" customHeight="1">
      <c r="A1367" s="35" t="s">
        <v>51</v>
      </c>
      <c r="B1367" s="178">
        <v>1</v>
      </c>
      <c r="C1367" s="178">
        <v>1</v>
      </c>
      <c r="D1367" s="41">
        <v>0</v>
      </c>
      <c r="E1367" s="41">
        <v>0</v>
      </c>
      <c r="F1367" s="41">
        <v>0</v>
      </c>
      <c r="G1367" s="5"/>
      <c r="H1367" s="59">
        <f>(F1367-B1367)</f>
        <v>-1</v>
      </c>
      <c r="I1367" s="358">
        <f>(F1367-B1367)/B1367</f>
        <v>-1</v>
      </c>
      <c r="K1367" s="128">
        <f>(F1367-E1367)</f>
        <v>0</v>
      </c>
      <c r="L1367" s="57">
        <v>0</v>
      </c>
    </row>
    <row r="1368" spans="1:12" ht="12" customHeight="1">
      <c r="A1368" s="35" t="s">
        <v>79</v>
      </c>
      <c r="B1368" s="178">
        <v>714</v>
      </c>
      <c r="C1368" s="178">
        <v>815</v>
      </c>
      <c r="D1368" s="41">
        <v>619</v>
      </c>
      <c r="E1368" s="41">
        <v>740</v>
      </c>
      <c r="F1368" s="41">
        <v>714</v>
      </c>
      <c r="G1368" s="5"/>
      <c r="H1368" s="58">
        <f>(F1368-B1368)</f>
        <v>0</v>
      </c>
      <c r="I1368" s="201">
        <f>(F1368-B1368)/B1368</f>
        <v>0</v>
      </c>
      <c r="K1368" s="348">
        <f>(F1368-E1368)</f>
        <v>-26</v>
      </c>
      <c r="L1368" s="349">
        <f>(F1368-E1368)/E1368</f>
        <v>-0.03513513513513514</v>
      </c>
    </row>
    <row r="1369" spans="1:12" ht="12" customHeight="1">
      <c r="A1369" s="35" t="s">
        <v>84</v>
      </c>
      <c r="B1369" s="178">
        <v>73</v>
      </c>
      <c r="C1369" s="178">
        <v>54</v>
      </c>
      <c r="D1369" s="41">
        <v>39</v>
      </c>
      <c r="E1369" s="41">
        <v>48</v>
      </c>
      <c r="F1369" s="41">
        <v>42</v>
      </c>
      <c r="G1369" s="126"/>
      <c r="H1369" s="59">
        <f>(F1369-B1369)</f>
        <v>-31</v>
      </c>
      <c r="I1369" s="358">
        <f>(F1369-B1369)/B1369</f>
        <v>-0.4246575342465753</v>
      </c>
      <c r="K1369" s="348">
        <f>(F1369-E1369)</f>
        <v>-6</v>
      </c>
      <c r="L1369" s="349">
        <f>(F1369-E1369)/E1369</f>
        <v>-0.125</v>
      </c>
    </row>
    <row r="1370" spans="1:12" ht="12" customHeight="1">
      <c r="A1370" s="163" t="s">
        <v>5</v>
      </c>
      <c r="B1370" s="80">
        <f>SUM(B1367:B1369)</f>
        <v>788</v>
      </c>
      <c r="C1370" s="80">
        <f>SUM(C1367:C1369)</f>
        <v>870</v>
      </c>
      <c r="D1370" s="80">
        <f>SUM(D1367:D1369)</f>
        <v>658</v>
      </c>
      <c r="E1370" s="80">
        <f>SUM(E1367:E1369)</f>
        <v>788</v>
      </c>
      <c r="F1370" s="387">
        <f>SUM(F1367:F1369)</f>
        <v>756</v>
      </c>
      <c r="G1370" s="5"/>
      <c r="H1370" s="356">
        <f>(F1370-B1370)</f>
        <v>-32</v>
      </c>
      <c r="I1370" s="359">
        <f>(F1370-B1370)/B1370</f>
        <v>-0.04060913705583756</v>
      </c>
      <c r="J1370" s="121"/>
      <c r="K1370" s="350">
        <f>(F1370-E1370)</f>
        <v>-32</v>
      </c>
      <c r="L1370" s="351">
        <f>(F1370-E1370)/E1370</f>
        <v>-0.04060913705583756</v>
      </c>
    </row>
    <row r="1371" spans="1:12" ht="12" customHeight="1">
      <c r="A1371" s="417"/>
      <c r="B1371" s="417"/>
      <c r="C1371" s="417"/>
      <c r="D1371" s="417"/>
      <c r="E1371" s="417"/>
      <c r="F1371" s="164"/>
      <c r="G1371" s="5"/>
      <c r="H1371" s="182"/>
      <c r="I1371" s="418"/>
      <c r="J1371" s="121"/>
      <c r="K1371" s="182"/>
      <c r="L1371" s="183"/>
    </row>
    <row r="1372" spans="1:12" ht="12" customHeight="1">
      <c r="A1372" s="417"/>
      <c r="B1372" s="417"/>
      <c r="C1372" s="417"/>
      <c r="D1372" s="417"/>
      <c r="E1372" s="417"/>
      <c r="F1372" s="164"/>
      <c r="G1372" s="5"/>
      <c r="H1372" s="182"/>
      <c r="I1372" s="418"/>
      <c r="J1372" s="121"/>
      <c r="K1372" s="182"/>
      <c r="L1372" s="183"/>
    </row>
    <row r="1373" spans="1:12" ht="12" customHeight="1">
      <c r="A1373" s="417"/>
      <c r="B1373" s="417"/>
      <c r="C1373" s="417"/>
      <c r="D1373" s="417"/>
      <c r="E1373" s="417"/>
      <c r="F1373" s="164"/>
      <c r="G1373" s="5"/>
      <c r="H1373" s="182"/>
      <c r="I1373" s="418"/>
      <c r="J1373" s="121"/>
      <c r="K1373" s="182"/>
      <c r="L1373" s="183"/>
    </row>
    <row r="1374" spans="1:12" ht="12" customHeight="1">
      <c r="A1374" s="417"/>
      <c r="B1374" s="417"/>
      <c r="C1374" s="417"/>
      <c r="D1374" s="417"/>
      <c r="E1374" s="417"/>
      <c r="F1374" s="164"/>
      <c r="G1374" s="5"/>
      <c r="H1374" s="182"/>
      <c r="I1374" s="418"/>
      <c r="J1374" s="121"/>
      <c r="K1374" s="182"/>
      <c r="L1374" s="183"/>
    </row>
    <row r="1375" spans="1:12" ht="12" customHeight="1">
      <c r="A1375" s="417"/>
      <c r="B1375" s="417"/>
      <c r="C1375" s="417"/>
      <c r="D1375" s="417"/>
      <c r="E1375" s="417"/>
      <c r="F1375" s="164"/>
      <c r="G1375" s="5"/>
      <c r="H1375" s="182"/>
      <c r="I1375" s="418"/>
      <c r="J1375" s="121"/>
      <c r="K1375" s="182"/>
      <c r="L1375" s="183"/>
    </row>
    <row r="1376" spans="1:12" ht="12.75" customHeight="1">
      <c r="A1376" s="93"/>
      <c r="B1376" s="38"/>
      <c r="C1376" s="38"/>
      <c r="D1376" s="38"/>
      <c r="E1376" s="38"/>
      <c r="F1376" s="386"/>
      <c r="G1376" s="38"/>
      <c r="H1376" s="38"/>
      <c r="K1376" s="352"/>
      <c r="L1376" s="352"/>
    </row>
    <row r="1377" spans="1:12" ht="12.75" customHeight="1">
      <c r="A1377" s="93"/>
      <c r="B1377" s="38"/>
      <c r="C1377" s="38"/>
      <c r="D1377" s="38"/>
      <c r="E1377" s="38"/>
      <c r="F1377" s="386"/>
      <c r="G1377" s="38"/>
      <c r="H1377" s="38"/>
      <c r="K1377" s="352"/>
      <c r="L1377" s="352"/>
    </row>
    <row r="1378" spans="1:12" s="74" customFormat="1" ht="13.5">
      <c r="A1378"/>
      <c r="B1378"/>
      <c r="C1378"/>
      <c r="D1378"/>
      <c r="E1378"/>
      <c r="F1378" s="5"/>
      <c r="G1378"/>
      <c r="H1378"/>
      <c r="I1378"/>
      <c r="K1378"/>
      <c r="L1378"/>
    </row>
    <row r="1379" spans="1:12" s="87" customFormat="1" ht="12" customHeight="1">
      <c r="A1379" s="168">
        <v>39122</v>
      </c>
      <c r="B1379" s="169"/>
      <c r="E1379" s="170">
        <v>21</v>
      </c>
      <c r="F1379" s="21"/>
      <c r="G1379" s="169"/>
      <c r="H1379" s="169"/>
      <c r="K1379"/>
      <c r="L1379" s="170" t="s">
        <v>175</v>
      </c>
    </row>
    <row r="1380" spans="1:12" ht="15">
      <c r="A1380" s="568" t="s">
        <v>374</v>
      </c>
      <c r="B1380" s="568"/>
      <c r="C1380" s="568"/>
      <c r="D1380" s="568"/>
      <c r="E1380" s="568"/>
      <c r="F1380" s="568"/>
      <c r="G1380" s="568"/>
      <c r="H1380" s="568"/>
      <c r="I1380" s="568"/>
      <c r="J1380" s="568"/>
      <c r="K1380" s="568"/>
      <c r="L1380" s="568"/>
    </row>
    <row r="1382" spans="1:12" ht="12.75" customHeight="1">
      <c r="A1382" s="146"/>
      <c r="B1382" s="147"/>
      <c r="C1382" s="147"/>
      <c r="D1382" s="147"/>
      <c r="E1382" s="147"/>
      <c r="F1382" s="373"/>
      <c r="G1382" s="33"/>
      <c r="H1382" s="137" t="s">
        <v>169</v>
      </c>
      <c r="I1382" s="137" t="s">
        <v>0</v>
      </c>
      <c r="K1382" s="137" t="s">
        <v>169</v>
      </c>
      <c r="L1382" s="137" t="s">
        <v>0</v>
      </c>
    </row>
    <row r="1383" spans="1:12" ht="12.75" customHeight="1">
      <c r="A1383" s="148" t="s">
        <v>314</v>
      </c>
      <c r="B1383" s="149"/>
      <c r="C1383" s="150"/>
      <c r="D1383" s="149"/>
      <c r="E1383" s="149"/>
      <c r="F1383" s="374"/>
      <c r="G1383" s="27"/>
      <c r="H1383" s="138" t="s">
        <v>2</v>
      </c>
      <c r="I1383" s="138" t="s">
        <v>2</v>
      </c>
      <c r="K1383" s="138" t="s">
        <v>2</v>
      </c>
      <c r="L1383" s="138" t="s">
        <v>2</v>
      </c>
    </row>
    <row r="1384" spans="1:12" ht="12.75" customHeight="1">
      <c r="A1384" s="153"/>
      <c r="B1384" s="152"/>
      <c r="C1384" s="152"/>
      <c r="D1384" s="152"/>
      <c r="E1384" s="152"/>
      <c r="F1384" s="375"/>
      <c r="H1384" s="139">
        <v>2004</v>
      </c>
      <c r="I1384" s="139">
        <v>2004</v>
      </c>
      <c r="K1384" s="139">
        <v>2007</v>
      </c>
      <c r="L1384" s="139">
        <v>2007</v>
      </c>
    </row>
    <row r="1385" spans="1:12" ht="12.75" customHeight="1">
      <c r="A1385" s="157"/>
      <c r="B1385" s="136">
        <v>2004</v>
      </c>
      <c r="C1385" s="136">
        <v>2005</v>
      </c>
      <c r="D1385" s="361">
        <v>2006</v>
      </c>
      <c r="E1385" s="361">
        <v>2007</v>
      </c>
      <c r="F1385" s="361">
        <v>2008</v>
      </c>
      <c r="G1385" s="197"/>
      <c r="H1385" s="136" t="s">
        <v>354</v>
      </c>
      <c r="I1385" s="136" t="s">
        <v>354</v>
      </c>
      <c r="K1385" s="136" t="s">
        <v>354</v>
      </c>
      <c r="L1385" s="136" t="s">
        <v>354</v>
      </c>
    </row>
    <row r="1386" spans="1:12" ht="12.75" customHeight="1">
      <c r="A1386" s="34" t="s">
        <v>45</v>
      </c>
      <c r="B1386" s="199">
        <v>52</v>
      </c>
      <c r="C1386" s="13">
        <v>41</v>
      </c>
      <c r="D1386" s="41">
        <v>19</v>
      </c>
      <c r="E1386" s="41">
        <v>28</v>
      </c>
      <c r="F1386" s="41">
        <v>34</v>
      </c>
      <c r="G1386" s="5"/>
      <c r="H1386" s="59">
        <f aca="true" t="shared" si="161" ref="H1386:H1401">(F1386-B1386)</f>
        <v>-18</v>
      </c>
      <c r="I1386" s="358">
        <f aca="true" t="shared" si="162" ref="I1386:I1401">(F1386-B1386)/B1386</f>
        <v>-0.34615384615384615</v>
      </c>
      <c r="K1386" s="128">
        <f aca="true" t="shared" si="163" ref="K1386:K1401">(F1386-E1386)</f>
        <v>6</v>
      </c>
      <c r="L1386" s="57">
        <f aca="true" t="shared" si="164" ref="L1386:L1401">(F1386-E1386)/E1386</f>
        <v>0.21428571428571427</v>
      </c>
    </row>
    <row r="1387" spans="1:12" ht="12.75" customHeight="1">
      <c r="A1387" s="66" t="s">
        <v>209</v>
      </c>
      <c r="B1387" s="199">
        <v>6</v>
      </c>
      <c r="C1387" s="13">
        <v>2</v>
      </c>
      <c r="D1387" s="41">
        <v>7</v>
      </c>
      <c r="E1387" s="41">
        <v>6</v>
      </c>
      <c r="F1387" s="41">
        <v>6</v>
      </c>
      <c r="G1387" s="5"/>
      <c r="H1387" s="58">
        <f t="shared" si="161"/>
        <v>0</v>
      </c>
      <c r="I1387" s="7">
        <f t="shared" si="162"/>
        <v>0</v>
      </c>
      <c r="K1387" s="128">
        <f t="shared" si="163"/>
        <v>0</v>
      </c>
      <c r="L1387" s="57">
        <f t="shared" si="164"/>
        <v>0</v>
      </c>
    </row>
    <row r="1388" spans="1:12" ht="12.75" customHeight="1">
      <c r="A1388" s="35" t="s">
        <v>46</v>
      </c>
      <c r="B1388" s="199">
        <v>0</v>
      </c>
      <c r="C1388" s="13">
        <v>0</v>
      </c>
      <c r="D1388" s="41">
        <v>0</v>
      </c>
      <c r="E1388" s="41">
        <v>0</v>
      </c>
      <c r="F1388" s="41">
        <v>0</v>
      </c>
      <c r="G1388" s="126"/>
      <c r="H1388" s="58">
        <f t="shared" si="161"/>
        <v>0</v>
      </c>
      <c r="I1388" s="7">
        <v>0</v>
      </c>
      <c r="K1388" s="128">
        <f t="shared" si="163"/>
        <v>0</v>
      </c>
      <c r="L1388" s="57">
        <v>0</v>
      </c>
    </row>
    <row r="1389" spans="1:12" ht="12.75" customHeight="1">
      <c r="A1389" s="65" t="s">
        <v>210</v>
      </c>
      <c r="B1389" s="199">
        <v>11</v>
      </c>
      <c r="C1389" s="13">
        <v>3</v>
      </c>
      <c r="D1389" s="41">
        <v>1</v>
      </c>
      <c r="E1389" s="41">
        <v>0</v>
      </c>
      <c r="F1389" s="41">
        <v>1</v>
      </c>
      <c r="G1389" s="5"/>
      <c r="H1389" s="59">
        <f t="shared" si="161"/>
        <v>-10</v>
      </c>
      <c r="I1389" s="6">
        <f t="shared" si="162"/>
        <v>-0.9090909090909091</v>
      </c>
      <c r="K1389" s="128">
        <f t="shared" si="163"/>
        <v>1</v>
      </c>
      <c r="L1389" s="57">
        <v>0</v>
      </c>
    </row>
    <row r="1390" spans="1:12" ht="12.75" customHeight="1">
      <c r="A1390" s="35" t="s">
        <v>47</v>
      </c>
      <c r="B1390" s="199">
        <v>111</v>
      </c>
      <c r="C1390" s="13">
        <v>92</v>
      </c>
      <c r="D1390" s="41">
        <v>61</v>
      </c>
      <c r="E1390" s="41">
        <v>105</v>
      </c>
      <c r="F1390" s="41">
        <v>148</v>
      </c>
      <c r="G1390" s="5"/>
      <c r="H1390" s="58">
        <f t="shared" si="161"/>
        <v>37</v>
      </c>
      <c r="I1390" s="7">
        <f t="shared" si="162"/>
        <v>0.3333333333333333</v>
      </c>
      <c r="K1390" s="128">
        <f t="shared" si="163"/>
        <v>43</v>
      </c>
      <c r="L1390" s="57">
        <f t="shared" si="164"/>
        <v>0.4095238095238095</v>
      </c>
    </row>
    <row r="1391" spans="1:12" ht="12.75" customHeight="1">
      <c r="A1391" s="35" t="s">
        <v>48</v>
      </c>
      <c r="B1391" s="199">
        <v>1</v>
      </c>
      <c r="C1391" s="13">
        <v>0</v>
      </c>
      <c r="D1391" s="41">
        <v>0</v>
      </c>
      <c r="E1391" s="41">
        <v>0</v>
      </c>
      <c r="F1391" s="41">
        <v>0</v>
      </c>
      <c r="G1391" s="5"/>
      <c r="H1391" s="59">
        <f t="shared" si="161"/>
        <v>-1</v>
      </c>
      <c r="I1391" s="6">
        <f t="shared" si="162"/>
        <v>-1</v>
      </c>
      <c r="K1391" s="128">
        <f t="shared" si="163"/>
        <v>0</v>
      </c>
      <c r="L1391" s="57">
        <v>0</v>
      </c>
    </row>
    <row r="1392" spans="1:12" ht="12.75" customHeight="1">
      <c r="A1392" s="35" t="s">
        <v>49</v>
      </c>
      <c r="B1392" s="199">
        <v>0</v>
      </c>
      <c r="C1392" s="13">
        <v>0</v>
      </c>
      <c r="D1392" s="41">
        <v>0</v>
      </c>
      <c r="E1392" s="41">
        <v>0</v>
      </c>
      <c r="F1392" s="41">
        <v>0</v>
      </c>
      <c r="G1392" s="5"/>
      <c r="H1392" s="58">
        <f t="shared" si="161"/>
        <v>0</v>
      </c>
      <c r="I1392" s="7">
        <v>0</v>
      </c>
      <c r="K1392" s="128">
        <f t="shared" si="163"/>
        <v>0</v>
      </c>
      <c r="L1392" s="57">
        <v>0</v>
      </c>
    </row>
    <row r="1393" spans="1:12" ht="12.75" customHeight="1">
      <c r="A1393" s="35" t="s">
        <v>51</v>
      </c>
      <c r="B1393" s="199">
        <v>0</v>
      </c>
      <c r="C1393" s="13">
        <v>0</v>
      </c>
      <c r="D1393" s="41">
        <v>0</v>
      </c>
      <c r="E1393" s="41">
        <v>0</v>
      </c>
      <c r="F1393" s="41">
        <v>0</v>
      </c>
      <c r="G1393" s="5"/>
      <c r="H1393" s="58">
        <f t="shared" si="161"/>
        <v>0</v>
      </c>
      <c r="I1393" s="7">
        <v>0</v>
      </c>
      <c r="K1393" s="128">
        <f t="shared" si="163"/>
        <v>0</v>
      </c>
      <c r="L1393" s="57">
        <v>0</v>
      </c>
    </row>
    <row r="1394" spans="1:12" ht="12.75" customHeight="1">
      <c r="A1394" s="113" t="s">
        <v>207</v>
      </c>
      <c r="B1394" s="199">
        <v>7</v>
      </c>
      <c r="C1394" s="13">
        <v>3</v>
      </c>
      <c r="D1394" s="41">
        <v>9</v>
      </c>
      <c r="E1394" s="41">
        <v>9</v>
      </c>
      <c r="F1394" s="41">
        <v>7</v>
      </c>
      <c r="G1394" s="5"/>
      <c r="H1394" s="58">
        <f t="shared" si="161"/>
        <v>0</v>
      </c>
      <c r="I1394" s="7">
        <f t="shared" si="162"/>
        <v>0</v>
      </c>
      <c r="K1394" s="348">
        <f t="shared" si="163"/>
        <v>-2</v>
      </c>
      <c r="L1394" s="349">
        <f t="shared" si="164"/>
        <v>-0.2222222222222222</v>
      </c>
    </row>
    <row r="1395" spans="1:12" s="87" customFormat="1" ht="12.75" customHeight="1">
      <c r="A1395" s="113" t="s">
        <v>206</v>
      </c>
      <c r="B1395" s="199">
        <v>5</v>
      </c>
      <c r="C1395" s="13">
        <v>1</v>
      </c>
      <c r="D1395" s="41">
        <v>1</v>
      </c>
      <c r="E1395" s="41">
        <v>2</v>
      </c>
      <c r="F1395" s="41">
        <v>2</v>
      </c>
      <c r="G1395" s="5"/>
      <c r="H1395" s="59">
        <f t="shared" si="161"/>
        <v>-3</v>
      </c>
      <c r="I1395" s="6">
        <f t="shared" si="162"/>
        <v>-0.6</v>
      </c>
      <c r="J1395"/>
      <c r="K1395" s="128">
        <f t="shared" si="163"/>
        <v>0</v>
      </c>
      <c r="L1395" s="57">
        <f t="shared" si="164"/>
        <v>0</v>
      </c>
    </row>
    <row r="1396" spans="1:12" ht="12.75" customHeight="1">
      <c r="A1396" s="35" t="s">
        <v>202</v>
      </c>
      <c r="B1396" s="199">
        <v>2</v>
      </c>
      <c r="C1396" s="13">
        <v>4</v>
      </c>
      <c r="D1396" s="41">
        <v>2</v>
      </c>
      <c r="E1396" s="41">
        <v>2</v>
      </c>
      <c r="F1396" s="41">
        <v>4</v>
      </c>
      <c r="G1396" s="5"/>
      <c r="H1396" s="58">
        <f t="shared" si="161"/>
        <v>2</v>
      </c>
      <c r="I1396" s="7">
        <v>0</v>
      </c>
      <c r="K1396" s="128">
        <f t="shared" si="163"/>
        <v>2</v>
      </c>
      <c r="L1396" s="57">
        <f t="shared" si="164"/>
        <v>1</v>
      </c>
    </row>
    <row r="1397" spans="1:12" ht="12.75" customHeight="1">
      <c r="A1397" s="65" t="s">
        <v>50</v>
      </c>
      <c r="B1397" s="199">
        <v>34</v>
      </c>
      <c r="C1397" s="13">
        <v>16</v>
      </c>
      <c r="D1397" s="41">
        <v>12</v>
      </c>
      <c r="E1397" s="41">
        <v>17</v>
      </c>
      <c r="F1397" s="41">
        <v>12</v>
      </c>
      <c r="G1397" s="5"/>
      <c r="H1397" s="59">
        <f t="shared" si="161"/>
        <v>-22</v>
      </c>
      <c r="I1397" s="6">
        <f t="shared" si="162"/>
        <v>-0.6470588235294118</v>
      </c>
      <c r="K1397" s="348">
        <f t="shared" si="163"/>
        <v>-5</v>
      </c>
      <c r="L1397" s="349">
        <f t="shared" si="164"/>
        <v>-0.29411764705882354</v>
      </c>
    </row>
    <row r="1398" spans="1:12" ht="12.75" customHeight="1">
      <c r="A1398" s="65" t="s">
        <v>178</v>
      </c>
      <c r="B1398" s="199">
        <v>16</v>
      </c>
      <c r="C1398" s="13">
        <v>6</v>
      </c>
      <c r="D1398" s="41">
        <v>8</v>
      </c>
      <c r="E1398" s="41">
        <v>7</v>
      </c>
      <c r="F1398" s="41">
        <v>14</v>
      </c>
      <c r="G1398" s="5"/>
      <c r="H1398" s="59">
        <f t="shared" si="161"/>
        <v>-2</v>
      </c>
      <c r="I1398" s="6">
        <f t="shared" si="162"/>
        <v>-0.125</v>
      </c>
      <c r="K1398" s="128">
        <f t="shared" si="163"/>
        <v>7</v>
      </c>
      <c r="L1398" s="57">
        <f t="shared" si="164"/>
        <v>1</v>
      </c>
    </row>
    <row r="1399" spans="1:12" ht="12.75" customHeight="1">
      <c r="A1399" s="217" t="s">
        <v>243</v>
      </c>
      <c r="B1399" s="199">
        <v>4</v>
      </c>
      <c r="C1399" s="13">
        <v>4</v>
      </c>
      <c r="D1399" s="41">
        <v>0</v>
      </c>
      <c r="E1399" s="41">
        <v>2</v>
      </c>
      <c r="F1399" s="41">
        <v>1</v>
      </c>
      <c r="G1399" s="5"/>
      <c r="H1399" s="59">
        <f t="shared" si="161"/>
        <v>-3</v>
      </c>
      <c r="I1399" s="6">
        <v>0</v>
      </c>
      <c r="K1399" s="348">
        <f t="shared" si="163"/>
        <v>-1</v>
      </c>
      <c r="L1399" s="349">
        <v>0</v>
      </c>
    </row>
    <row r="1400" spans="1:12" ht="12.75" customHeight="1">
      <c r="A1400" s="320" t="s">
        <v>241</v>
      </c>
      <c r="B1400" s="199">
        <v>0</v>
      </c>
      <c r="C1400" s="13">
        <v>0</v>
      </c>
      <c r="D1400" s="41">
        <v>0</v>
      </c>
      <c r="E1400" s="41">
        <v>0</v>
      </c>
      <c r="F1400" s="41">
        <v>0</v>
      </c>
      <c r="G1400" s="5"/>
      <c r="H1400" s="58">
        <f t="shared" si="161"/>
        <v>0</v>
      </c>
      <c r="I1400" s="7">
        <v>0</v>
      </c>
      <c r="K1400" s="128">
        <f t="shared" si="163"/>
        <v>0</v>
      </c>
      <c r="L1400" s="57">
        <v>0</v>
      </c>
    </row>
    <row r="1401" spans="1:12" ht="12.75" customHeight="1">
      <c r="A1401" s="35" t="s">
        <v>52</v>
      </c>
      <c r="B1401" s="199">
        <v>35</v>
      </c>
      <c r="C1401" s="13">
        <v>36</v>
      </c>
      <c r="D1401" s="41">
        <v>28</v>
      </c>
      <c r="E1401" s="41">
        <v>37</v>
      </c>
      <c r="F1401" s="41">
        <v>37</v>
      </c>
      <c r="G1401" s="5"/>
      <c r="H1401" s="58">
        <f t="shared" si="161"/>
        <v>2</v>
      </c>
      <c r="I1401" s="7">
        <f t="shared" si="162"/>
        <v>0.05714285714285714</v>
      </c>
      <c r="K1401" s="128">
        <f t="shared" si="163"/>
        <v>0</v>
      </c>
      <c r="L1401" s="57">
        <f t="shared" si="164"/>
        <v>0</v>
      </c>
    </row>
    <row r="1402" spans="1:12" ht="12.75" customHeight="1">
      <c r="A1402" s="35" t="s">
        <v>53</v>
      </c>
      <c r="B1402" s="199">
        <v>2</v>
      </c>
      <c r="C1402" s="13">
        <v>7</v>
      </c>
      <c r="D1402" s="41">
        <v>3</v>
      </c>
      <c r="E1402" s="41">
        <v>8</v>
      </c>
      <c r="F1402" s="41">
        <v>12</v>
      </c>
      <c r="G1402" s="5"/>
      <c r="H1402" s="58">
        <f>(F1402-B1402)</f>
        <v>10</v>
      </c>
      <c r="I1402" s="7">
        <f>(F1402-B1402)/B1402</f>
        <v>5</v>
      </c>
      <c r="K1402" s="128">
        <f>(F1402-E1402)</f>
        <v>4</v>
      </c>
      <c r="L1402" s="57">
        <f>(F1402-E1402)/E1402</f>
        <v>0.5</v>
      </c>
    </row>
    <row r="1403" spans="1:12" ht="12.75">
      <c r="A1403" s="35" t="s">
        <v>385</v>
      </c>
      <c r="B1403" s="166"/>
      <c r="C1403" s="166"/>
      <c r="D1403" s="166"/>
      <c r="E1403" s="166"/>
      <c r="F1403" s="41">
        <v>0</v>
      </c>
      <c r="G1403" s="5"/>
      <c r="H1403" s="58" t="s">
        <v>255</v>
      </c>
      <c r="I1403" s="58" t="s">
        <v>255</v>
      </c>
      <c r="K1403" s="58" t="s">
        <v>255</v>
      </c>
      <c r="L1403" s="58" t="s">
        <v>255</v>
      </c>
    </row>
    <row r="1404" spans="1:12" ht="12.75" customHeight="1">
      <c r="A1404" s="35" t="s">
        <v>56</v>
      </c>
      <c r="B1404" s="199">
        <v>0</v>
      </c>
      <c r="C1404" s="13">
        <v>0</v>
      </c>
      <c r="D1404" s="41">
        <v>0</v>
      </c>
      <c r="E1404" s="41">
        <v>0</v>
      </c>
      <c r="F1404" s="41">
        <v>0</v>
      </c>
      <c r="G1404" s="5"/>
      <c r="H1404" s="58">
        <f>(F1404-B1404)</f>
        <v>0</v>
      </c>
      <c r="I1404" s="7">
        <v>0</v>
      </c>
      <c r="K1404" s="128">
        <f>(F1404-E1404)</f>
        <v>0</v>
      </c>
      <c r="L1404" s="57">
        <v>0</v>
      </c>
    </row>
    <row r="1405" spans="1:12" ht="12.75" customHeight="1">
      <c r="A1405" s="65" t="s">
        <v>57</v>
      </c>
      <c r="B1405" s="199">
        <v>8</v>
      </c>
      <c r="C1405" s="13">
        <v>3</v>
      </c>
      <c r="D1405" s="41">
        <v>1</v>
      </c>
      <c r="E1405" s="41">
        <v>0</v>
      </c>
      <c r="F1405" s="41">
        <v>0</v>
      </c>
      <c r="G1405" s="5"/>
      <c r="H1405" s="59">
        <f aca="true" t="shared" si="165" ref="H1405:H1474">(F1405-B1405)</f>
        <v>-8</v>
      </c>
      <c r="I1405" s="6">
        <f>(F1405-B1405)/B1405</f>
        <v>-1</v>
      </c>
      <c r="K1405" s="128">
        <f aca="true" t="shared" si="166" ref="K1405:K1474">(F1405-E1405)</f>
        <v>0</v>
      </c>
      <c r="L1405" s="57">
        <v>0</v>
      </c>
    </row>
    <row r="1406" spans="1:12" ht="12.75" customHeight="1">
      <c r="A1406" s="65" t="s">
        <v>55</v>
      </c>
      <c r="B1406" s="199">
        <v>4</v>
      </c>
      <c r="C1406" s="13">
        <v>16</v>
      </c>
      <c r="D1406" s="41">
        <v>14</v>
      </c>
      <c r="E1406" s="41">
        <v>11</v>
      </c>
      <c r="F1406" s="41">
        <v>17</v>
      </c>
      <c r="G1406" s="5"/>
      <c r="H1406" s="58">
        <f t="shared" si="165"/>
        <v>13</v>
      </c>
      <c r="I1406" s="7">
        <f>(F1406-B1406)/B1406</f>
        <v>3.25</v>
      </c>
      <c r="K1406" s="128">
        <f t="shared" si="166"/>
        <v>6</v>
      </c>
      <c r="L1406" s="57">
        <f aca="true" t="shared" si="167" ref="L1406:L1474">(F1406-E1406)/E1406</f>
        <v>0.5454545454545454</v>
      </c>
    </row>
    <row r="1407" spans="1:12" ht="12.75" customHeight="1">
      <c r="A1407" s="35" t="s">
        <v>54</v>
      </c>
      <c r="B1407" s="199">
        <v>7</v>
      </c>
      <c r="C1407" s="13">
        <v>4</v>
      </c>
      <c r="D1407" s="41">
        <v>0</v>
      </c>
      <c r="E1407" s="41">
        <v>2</v>
      </c>
      <c r="F1407" s="41">
        <v>3</v>
      </c>
      <c r="G1407" s="5"/>
      <c r="H1407" s="59">
        <f t="shared" si="165"/>
        <v>-4</v>
      </c>
      <c r="I1407" s="6">
        <f>(F1407-B1407)/B1407</f>
        <v>-0.5714285714285714</v>
      </c>
      <c r="K1407" s="128">
        <f t="shared" si="166"/>
        <v>1</v>
      </c>
      <c r="L1407" s="57">
        <v>0</v>
      </c>
    </row>
    <row r="1408" spans="1:12" ht="12.75" customHeight="1">
      <c r="A1408" s="35" t="s">
        <v>197</v>
      </c>
      <c r="B1408" s="199">
        <v>0</v>
      </c>
      <c r="C1408" s="13">
        <v>0</v>
      </c>
      <c r="D1408" s="41">
        <v>0</v>
      </c>
      <c r="E1408" s="41">
        <v>0</v>
      </c>
      <c r="F1408" s="41">
        <v>0</v>
      </c>
      <c r="G1408" s="5"/>
      <c r="H1408" s="58">
        <f t="shared" si="165"/>
        <v>0</v>
      </c>
      <c r="I1408" s="7">
        <v>0</v>
      </c>
      <c r="K1408" s="128">
        <f t="shared" si="166"/>
        <v>0</v>
      </c>
      <c r="L1408" s="57">
        <v>0</v>
      </c>
    </row>
    <row r="1409" spans="1:12" ht="12.75" customHeight="1">
      <c r="A1409" s="321" t="s">
        <v>250</v>
      </c>
      <c r="B1409" s="199">
        <v>5</v>
      </c>
      <c r="C1409" s="13">
        <v>4</v>
      </c>
      <c r="D1409" s="41">
        <v>2</v>
      </c>
      <c r="E1409" s="41">
        <v>3</v>
      </c>
      <c r="F1409" s="41">
        <v>9</v>
      </c>
      <c r="G1409" s="5"/>
      <c r="H1409" s="58">
        <f t="shared" si="165"/>
        <v>4</v>
      </c>
      <c r="I1409" s="7">
        <f>(F1409-B1409)/B1409</f>
        <v>0.8</v>
      </c>
      <c r="K1409" s="128">
        <f t="shared" si="166"/>
        <v>6</v>
      </c>
      <c r="L1409" s="57">
        <f t="shared" si="167"/>
        <v>2</v>
      </c>
    </row>
    <row r="1410" spans="1:12" ht="12.75" customHeight="1">
      <c r="A1410" s="415" t="s">
        <v>316</v>
      </c>
      <c r="B1410" s="199">
        <v>71</v>
      </c>
      <c r="C1410" s="13">
        <v>75</v>
      </c>
      <c r="D1410" s="41">
        <v>51</v>
      </c>
      <c r="E1410" s="41">
        <v>56</v>
      </c>
      <c r="F1410" s="41">
        <v>31</v>
      </c>
      <c r="G1410" s="5"/>
      <c r="H1410" s="59">
        <f t="shared" si="165"/>
        <v>-40</v>
      </c>
      <c r="I1410" s="6">
        <f>(F1410-B1410)/B1410</f>
        <v>-0.5633802816901409</v>
      </c>
      <c r="J1410" s="352"/>
      <c r="K1410" s="348">
        <f t="shared" si="166"/>
        <v>-25</v>
      </c>
      <c r="L1410" s="349">
        <f t="shared" si="167"/>
        <v>-0.44642857142857145</v>
      </c>
    </row>
    <row r="1411" spans="1:12" ht="12.75">
      <c r="A1411" s="65" t="s">
        <v>58</v>
      </c>
      <c r="B1411" s="199">
        <v>3</v>
      </c>
      <c r="C1411" s="13">
        <v>4</v>
      </c>
      <c r="D1411" s="41">
        <v>2</v>
      </c>
      <c r="E1411" s="41">
        <v>3</v>
      </c>
      <c r="F1411" s="41">
        <v>3</v>
      </c>
      <c r="G1411" s="5"/>
      <c r="H1411" s="58">
        <f t="shared" si="165"/>
        <v>0</v>
      </c>
      <c r="I1411" s="7">
        <f>(F1411-B1411)/B1411</f>
        <v>0</v>
      </c>
      <c r="K1411" s="128">
        <f t="shared" si="166"/>
        <v>0</v>
      </c>
      <c r="L1411" s="57">
        <f t="shared" si="167"/>
        <v>0</v>
      </c>
    </row>
    <row r="1412" spans="1:12" ht="12.75" customHeight="1">
      <c r="A1412" s="65" t="s">
        <v>59</v>
      </c>
      <c r="B1412" s="199">
        <v>0</v>
      </c>
      <c r="C1412" s="13">
        <v>1</v>
      </c>
      <c r="D1412" s="41">
        <v>0</v>
      </c>
      <c r="E1412" s="41">
        <v>1</v>
      </c>
      <c r="F1412" s="41">
        <v>1</v>
      </c>
      <c r="G1412" s="5"/>
      <c r="H1412" s="58">
        <f t="shared" si="165"/>
        <v>1</v>
      </c>
      <c r="I1412" s="7">
        <v>0</v>
      </c>
      <c r="K1412" s="128">
        <f t="shared" si="166"/>
        <v>0</v>
      </c>
      <c r="L1412" s="57">
        <v>0</v>
      </c>
    </row>
    <row r="1413" spans="1:12" ht="12.75" customHeight="1">
      <c r="A1413" s="65" t="s">
        <v>60</v>
      </c>
      <c r="B1413" s="199">
        <v>8</v>
      </c>
      <c r="C1413" s="13">
        <v>4</v>
      </c>
      <c r="D1413" s="41">
        <v>1</v>
      </c>
      <c r="E1413" s="41">
        <v>4</v>
      </c>
      <c r="F1413" s="41">
        <v>6</v>
      </c>
      <c r="G1413" s="5"/>
      <c r="H1413" s="59">
        <f t="shared" si="165"/>
        <v>-2</v>
      </c>
      <c r="I1413" s="6">
        <f>(F1413-B1413)/B1413</f>
        <v>-0.25</v>
      </c>
      <c r="K1413" s="128">
        <f t="shared" si="166"/>
        <v>2</v>
      </c>
      <c r="L1413" s="57">
        <f t="shared" si="167"/>
        <v>0.5</v>
      </c>
    </row>
    <row r="1414" spans="1:12" ht="12.75" customHeight="1">
      <c r="A1414" s="35" t="s">
        <v>61</v>
      </c>
      <c r="B1414" s="199">
        <v>0</v>
      </c>
      <c r="C1414" s="13">
        <v>0</v>
      </c>
      <c r="D1414" s="41">
        <v>0</v>
      </c>
      <c r="E1414" s="41">
        <v>0</v>
      </c>
      <c r="F1414" s="41">
        <v>0</v>
      </c>
      <c r="G1414" s="5"/>
      <c r="H1414" s="58">
        <f t="shared" si="165"/>
        <v>0</v>
      </c>
      <c r="I1414" s="7">
        <v>0</v>
      </c>
      <c r="K1414" s="128">
        <f t="shared" si="166"/>
        <v>0</v>
      </c>
      <c r="L1414" s="57">
        <v>0</v>
      </c>
    </row>
    <row r="1415" spans="1:12" ht="12.75" customHeight="1">
      <c r="A1415" s="65" t="s">
        <v>62</v>
      </c>
      <c r="B1415" s="199">
        <v>7</v>
      </c>
      <c r="C1415" s="13">
        <v>2</v>
      </c>
      <c r="D1415" s="41">
        <v>3</v>
      </c>
      <c r="E1415" s="41">
        <v>4</v>
      </c>
      <c r="F1415" s="41">
        <v>31</v>
      </c>
      <c r="G1415" s="5"/>
      <c r="H1415" s="58">
        <f t="shared" si="165"/>
        <v>24</v>
      </c>
      <c r="I1415" s="7">
        <f>(F1415-B1415)/B1415</f>
        <v>3.4285714285714284</v>
      </c>
      <c r="K1415" s="128">
        <f t="shared" si="166"/>
        <v>27</v>
      </c>
      <c r="L1415" s="57">
        <f t="shared" si="167"/>
        <v>6.75</v>
      </c>
    </row>
    <row r="1416" spans="1:12" ht="12.75" customHeight="1">
      <c r="A1416" s="65" t="s">
        <v>63</v>
      </c>
      <c r="B1416" s="199">
        <v>1</v>
      </c>
      <c r="C1416" s="13">
        <v>1</v>
      </c>
      <c r="D1416" s="41">
        <v>0</v>
      </c>
      <c r="E1416" s="41">
        <v>0</v>
      </c>
      <c r="F1416" s="41">
        <v>1</v>
      </c>
      <c r="G1416" s="5"/>
      <c r="H1416" s="58">
        <f t="shared" si="165"/>
        <v>0</v>
      </c>
      <c r="I1416" s="7">
        <f>(F1416-B1416)/B1416</f>
        <v>0</v>
      </c>
      <c r="K1416" s="128">
        <f t="shared" si="166"/>
        <v>1</v>
      </c>
      <c r="L1416" s="57">
        <v>0</v>
      </c>
    </row>
    <row r="1417" spans="1:12" ht="12.75">
      <c r="A1417" s="65" t="s">
        <v>386</v>
      </c>
      <c r="B1417" s="166"/>
      <c r="C1417" s="166"/>
      <c r="D1417" s="166"/>
      <c r="E1417" s="166"/>
      <c r="F1417" s="41">
        <v>1</v>
      </c>
      <c r="G1417" s="5"/>
      <c r="H1417" s="58" t="s">
        <v>255</v>
      </c>
      <c r="I1417" s="58" t="s">
        <v>255</v>
      </c>
      <c r="K1417" s="58" t="s">
        <v>255</v>
      </c>
      <c r="L1417" s="58" t="s">
        <v>255</v>
      </c>
    </row>
    <row r="1418" spans="1:12" ht="12.75">
      <c r="A1418" s="65" t="s">
        <v>204</v>
      </c>
      <c r="B1418" s="199">
        <v>2</v>
      </c>
      <c r="C1418" s="13">
        <v>5</v>
      </c>
      <c r="D1418" s="41">
        <v>3</v>
      </c>
      <c r="E1418" s="41">
        <v>2</v>
      </c>
      <c r="F1418" s="41">
        <v>1</v>
      </c>
      <c r="G1418" s="5"/>
      <c r="H1418" s="59">
        <f t="shared" si="165"/>
        <v>-1</v>
      </c>
      <c r="I1418" s="6">
        <f>(F1418-B1418)/B1418</f>
        <v>-0.5</v>
      </c>
      <c r="K1418" s="348">
        <f t="shared" si="166"/>
        <v>-1</v>
      </c>
      <c r="L1418" s="349">
        <f t="shared" si="167"/>
        <v>-0.5</v>
      </c>
    </row>
    <row r="1419" spans="1:12" ht="12.75" customHeight="1">
      <c r="A1419" s="65" t="s">
        <v>205</v>
      </c>
      <c r="B1419" s="199">
        <v>2</v>
      </c>
      <c r="C1419" s="13">
        <v>4</v>
      </c>
      <c r="D1419" s="41">
        <v>3</v>
      </c>
      <c r="E1419" s="41">
        <v>1</v>
      </c>
      <c r="F1419" s="41">
        <v>3</v>
      </c>
      <c r="G1419" s="5"/>
      <c r="H1419" s="58">
        <f t="shared" si="165"/>
        <v>1</v>
      </c>
      <c r="I1419" s="7">
        <f>(F1419-B1419)/B1419</f>
        <v>0.5</v>
      </c>
      <c r="K1419" s="128">
        <f t="shared" si="166"/>
        <v>2</v>
      </c>
      <c r="L1419" s="57">
        <f t="shared" si="167"/>
        <v>2</v>
      </c>
    </row>
    <row r="1420" spans="1:12" ht="12.75">
      <c r="A1420" s="65" t="s">
        <v>203</v>
      </c>
      <c r="B1420" s="199">
        <v>0</v>
      </c>
      <c r="C1420" s="13">
        <v>0</v>
      </c>
      <c r="D1420" s="41">
        <v>0</v>
      </c>
      <c r="E1420" s="41">
        <v>0</v>
      </c>
      <c r="F1420" s="41">
        <v>0</v>
      </c>
      <c r="G1420" s="5"/>
      <c r="H1420" s="58">
        <f t="shared" si="165"/>
        <v>0</v>
      </c>
      <c r="I1420" s="7">
        <v>0</v>
      </c>
      <c r="K1420" s="128">
        <f t="shared" si="166"/>
        <v>0</v>
      </c>
      <c r="L1420" s="57">
        <v>0</v>
      </c>
    </row>
    <row r="1421" spans="1:12" ht="12.75" customHeight="1">
      <c r="A1421" s="35" t="s">
        <v>65</v>
      </c>
      <c r="B1421" s="199">
        <v>5</v>
      </c>
      <c r="C1421" s="13">
        <v>4</v>
      </c>
      <c r="D1421" s="41">
        <v>2</v>
      </c>
      <c r="E1421" s="41">
        <v>9</v>
      </c>
      <c r="F1421" s="41">
        <v>8</v>
      </c>
      <c r="G1421" s="5"/>
      <c r="H1421" s="58">
        <f t="shared" si="165"/>
        <v>3</v>
      </c>
      <c r="I1421" s="7">
        <v>0</v>
      </c>
      <c r="K1421" s="348">
        <f t="shared" si="166"/>
        <v>-1</v>
      </c>
      <c r="L1421" s="349">
        <f t="shared" si="167"/>
        <v>-0.1111111111111111</v>
      </c>
    </row>
    <row r="1422" spans="1:12" ht="12.75" customHeight="1">
      <c r="A1422" s="35" t="s">
        <v>66</v>
      </c>
      <c r="B1422" s="199">
        <v>33</v>
      </c>
      <c r="C1422" s="13">
        <v>49</v>
      </c>
      <c r="D1422" s="41">
        <v>4</v>
      </c>
      <c r="E1422" s="41">
        <v>34</v>
      </c>
      <c r="F1422" s="41">
        <v>5</v>
      </c>
      <c r="G1422" s="5"/>
      <c r="H1422" s="59">
        <f t="shared" si="165"/>
        <v>-28</v>
      </c>
      <c r="I1422" s="6">
        <f aca="true" t="shared" si="168" ref="I1422:I1427">(F1422-B1422)/B1422</f>
        <v>-0.8484848484848485</v>
      </c>
      <c r="K1422" s="348">
        <f t="shared" si="166"/>
        <v>-29</v>
      </c>
      <c r="L1422" s="349">
        <f t="shared" si="167"/>
        <v>-0.8529411764705882</v>
      </c>
    </row>
    <row r="1423" spans="1:12" s="90" customFormat="1" ht="12.75" customHeight="1">
      <c r="A1423" s="217" t="s">
        <v>64</v>
      </c>
      <c r="B1423" s="199">
        <v>0</v>
      </c>
      <c r="C1423" s="13">
        <v>0</v>
      </c>
      <c r="D1423" s="41">
        <v>0</v>
      </c>
      <c r="E1423" s="41">
        <v>0</v>
      </c>
      <c r="F1423" s="41">
        <v>0</v>
      </c>
      <c r="G1423" s="5"/>
      <c r="H1423" s="58">
        <f t="shared" si="165"/>
        <v>0</v>
      </c>
      <c r="I1423" s="7">
        <v>0</v>
      </c>
      <c r="J1423"/>
      <c r="K1423" s="128">
        <f t="shared" si="166"/>
        <v>0</v>
      </c>
      <c r="L1423" s="57">
        <v>0</v>
      </c>
    </row>
    <row r="1424" spans="1:12" ht="12.75" customHeight="1">
      <c r="A1424" s="35" t="s">
        <v>67</v>
      </c>
      <c r="B1424" s="199">
        <v>0</v>
      </c>
      <c r="C1424" s="13">
        <v>6</v>
      </c>
      <c r="D1424" s="41">
        <v>4</v>
      </c>
      <c r="E1424" s="41">
        <v>4</v>
      </c>
      <c r="F1424" s="41">
        <v>2</v>
      </c>
      <c r="G1424" s="5"/>
      <c r="H1424" s="58">
        <f t="shared" si="165"/>
        <v>2</v>
      </c>
      <c r="I1424" s="7">
        <v>0</v>
      </c>
      <c r="K1424" s="348">
        <f t="shared" si="166"/>
        <v>-2</v>
      </c>
      <c r="L1424" s="349">
        <f t="shared" si="167"/>
        <v>-0.5</v>
      </c>
    </row>
    <row r="1425" spans="1:12" ht="12.75" customHeight="1">
      <c r="A1425" s="35" t="s">
        <v>68</v>
      </c>
      <c r="B1425" s="199">
        <v>25</v>
      </c>
      <c r="C1425" s="13">
        <v>28</v>
      </c>
      <c r="D1425" s="41">
        <v>9</v>
      </c>
      <c r="E1425" s="41">
        <v>16</v>
      </c>
      <c r="F1425" s="41">
        <v>26</v>
      </c>
      <c r="G1425" s="5"/>
      <c r="H1425" s="58">
        <f t="shared" si="165"/>
        <v>1</v>
      </c>
      <c r="I1425" s="7">
        <f t="shared" si="168"/>
        <v>0.04</v>
      </c>
      <c r="K1425" s="128">
        <f t="shared" si="166"/>
        <v>10</v>
      </c>
      <c r="L1425" s="57">
        <f t="shared" si="167"/>
        <v>0.625</v>
      </c>
    </row>
    <row r="1426" spans="1:12" ht="12.75" customHeight="1">
      <c r="A1426" s="35" t="s">
        <v>69</v>
      </c>
      <c r="B1426" s="199">
        <v>163</v>
      </c>
      <c r="C1426" s="13">
        <v>204</v>
      </c>
      <c r="D1426" s="41">
        <v>153</v>
      </c>
      <c r="E1426" s="41">
        <v>203</v>
      </c>
      <c r="F1426" s="41">
        <v>259</v>
      </c>
      <c r="G1426" s="5"/>
      <c r="H1426" s="58">
        <f t="shared" si="165"/>
        <v>96</v>
      </c>
      <c r="I1426" s="7">
        <f t="shared" si="168"/>
        <v>0.588957055214724</v>
      </c>
      <c r="K1426" s="128">
        <f t="shared" si="166"/>
        <v>56</v>
      </c>
      <c r="L1426" s="57">
        <f t="shared" si="167"/>
        <v>0.27586206896551724</v>
      </c>
    </row>
    <row r="1427" spans="1:12" s="90" customFormat="1" ht="12.75" customHeight="1">
      <c r="A1427" s="127" t="s">
        <v>70</v>
      </c>
      <c r="B1427" s="323">
        <v>13</v>
      </c>
      <c r="C1427" s="4">
        <v>11</v>
      </c>
      <c r="D1427" s="41">
        <v>1</v>
      </c>
      <c r="E1427" s="41">
        <v>4</v>
      </c>
      <c r="F1427" s="41">
        <v>9</v>
      </c>
      <c r="G1427" s="5"/>
      <c r="H1427" s="59">
        <f t="shared" si="165"/>
        <v>-4</v>
      </c>
      <c r="I1427" s="6">
        <f t="shared" si="168"/>
        <v>-0.3076923076923077</v>
      </c>
      <c r="J1427"/>
      <c r="K1427" s="128">
        <f t="shared" si="166"/>
        <v>5</v>
      </c>
      <c r="L1427" s="57">
        <f t="shared" si="167"/>
        <v>1.25</v>
      </c>
    </row>
    <row r="1428" spans="1:12" ht="12.75" customHeight="1">
      <c r="A1428" s="35" t="s">
        <v>71</v>
      </c>
      <c r="B1428" s="199">
        <v>0</v>
      </c>
      <c r="C1428" s="13">
        <v>1</v>
      </c>
      <c r="D1428" s="41">
        <v>1</v>
      </c>
      <c r="E1428" s="41">
        <v>3</v>
      </c>
      <c r="F1428" s="41">
        <v>0</v>
      </c>
      <c r="G1428" s="5"/>
      <c r="H1428" s="58">
        <f t="shared" si="165"/>
        <v>0</v>
      </c>
      <c r="I1428" s="7">
        <v>0</v>
      </c>
      <c r="K1428" s="348">
        <f t="shared" si="166"/>
        <v>-3</v>
      </c>
      <c r="L1428" s="349">
        <f t="shared" si="167"/>
        <v>-1</v>
      </c>
    </row>
    <row r="1429" spans="1:12" ht="12.75" customHeight="1">
      <c r="A1429" s="217" t="s">
        <v>317</v>
      </c>
      <c r="B1429" s="199">
        <v>1</v>
      </c>
      <c r="C1429" s="13">
        <v>2</v>
      </c>
      <c r="D1429" s="41">
        <v>2</v>
      </c>
      <c r="E1429" s="41">
        <v>2</v>
      </c>
      <c r="F1429" s="41">
        <v>3</v>
      </c>
      <c r="G1429" s="5"/>
      <c r="H1429" s="58">
        <f t="shared" si="165"/>
        <v>2</v>
      </c>
      <c r="I1429" s="7">
        <f>(F1429-B1429)/B1429</f>
        <v>2</v>
      </c>
      <c r="K1429" s="128">
        <f t="shared" si="166"/>
        <v>1</v>
      </c>
      <c r="L1429" s="57">
        <f t="shared" si="167"/>
        <v>0.5</v>
      </c>
    </row>
    <row r="1430" spans="1:12" ht="12.75" customHeight="1">
      <c r="A1430" s="217" t="s">
        <v>72</v>
      </c>
      <c r="B1430" s="199">
        <v>11</v>
      </c>
      <c r="C1430" s="13">
        <v>9</v>
      </c>
      <c r="D1430" s="41">
        <v>4</v>
      </c>
      <c r="E1430" s="41">
        <v>9</v>
      </c>
      <c r="F1430" s="41">
        <v>3</v>
      </c>
      <c r="G1430" s="5"/>
      <c r="H1430" s="59">
        <f t="shared" si="165"/>
        <v>-8</v>
      </c>
      <c r="I1430" s="6">
        <f>(F1430-B1430)/B1430</f>
        <v>-0.7272727272727273</v>
      </c>
      <c r="K1430" s="348">
        <f t="shared" si="166"/>
        <v>-6</v>
      </c>
      <c r="L1430" s="349">
        <f t="shared" si="167"/>
        <v>-0.6666666666666666</v>
      </c>
    </row>
    <row r="1431" spans="1:12" ht="12.75" customHeight="1">
      <c r="A1431" s="217" t="s">
        <v>242</v>
      </c>
      <c r="B1431" s="199">
        <v>0</v>
      </c>
      <c r="C1431" s="13">
        <v>0</v>
      </c>
      <c r="D1431" s="41">
        <v>0</v>
      </c>
      <c r="E1431" s="41">
        <v>0</v>
      </c>
      <c r="F1431" s="41">
        <v>0</v>
      </c>
      <c r="G1431" s="5"/>
      <c r="H1431" s="58">
        <f t="shared" si="165"/>
        <v>0</v>
      </c>
      <c r="I1431" s="7">
        <v>0</v>
      </c>
      <c r="K1431" s="128">
        <f t="shared" si="166"/>
        <v>0</v>
      </c>
      <c r="L1431" s="57">
        <v>0</v>
      </c>
    </row>
    <row r="1432" spans="1:12" ht="12.75" customHeight="1">
      <c r="A1432" s="35" t="s">
        <v>73</v>
      </c>
      <c r="B1432" s="199">
        <v>7</v>
      </c>
      <c r="C1432" s="13">
        <v>2</v>
      </c>
      <c r="D1432" s="41">
        <v>3</v>
      </c>
      <c r="E1432" s="41">
        <v>2</v>
      </c>
      <c r="F1432" s="41">
        <v>0</v>
      </c>
      <c r="G1432" s="5"/>
      <c r="H1432" s="59">
        <f t="shared" si="165"/>
        <v>-7</v>
      </c>
      <c r="I1432" s="6">
        <f>(F1432-B1432)/B1432</f>
        <v>-1</v>
      </c>
      <c r="K1432" s="348">
        <f t="shared" si="166"/>
        <v>-2</v>
      </c>
      <c r="L1432" s="349">
        <f t="shared" si="167"/>
        <v>-1</v>
      </c>
    </row>
    <row r="1433" spans="1:12" ht="12.75" customHeight="1">
      <c r="A1433" s="320" t="s">
        <v>253</v>
      </c>
      <c r="B1433" s="166"/>
      <c r="C1433" s="166"/>
      <c r="D1433" s="41">
        <v>0</v>
      </c>
      <c r="E1433" s="41">
        <v>0</v>
      </c>
      <c r="F1433" s="41">
        <v>0</v>
      </c>
      <c r="G1433" s="5"/>
      <c r="H1433" s="58" t="s">
        <v>255</v>
      </c>
      <c r="I1433" s="58" t="s">
        <v>255</v>
      </c>
      <c r="K1433" s="128">
        <f t="shared" si="166"/>
        <v>0</v>
      </c>
      <c r="L1433" s="57">
        <v>0</v>
      </c>
    </row>
    <row r="1434" spans="1:12" ht="12.75" customHeight="1">
      <c r="A1434" s="35" t="s">
        <v>75</v>
      </c>
      <c r="B1434" s="199">
        <v>30</v>
      </c>
      <c r="C1434" s="13">
        <v>26</v>
      </c>
      <c r="D1434" s="41">
        <v>17</v>
      </c>
      <c r="E1434" s="41">
        <v>18</v>
      </c>
      <c r="F1434" s="41">
        <v>20</v>
      </c>
      <c r="G1434" s="5"/>
      <c r="H1434" s="59">
        <f t="shared" si="165"/>
        <v>-10</v>
      </c>
      <c r="I1434" s="6">
        <f>(F1434-B1434)/B1434</f>
        <v>-0.3333333333333333</v>
      </c>
      <c r="K1434" s="128">
        <f t="shared" si="166"/>
        <v>2</v>
      </c>
      <c r="L1434" s="57">
        <f t="shared" si="167"/>
        <v>0.1111111111111111</v>
      </c>
    </row>
    <row r="1435" spans="1:12" s="90" customFormat="1" ht="12.75" customHeight="1">
      <c r="A1435" s="113" t="s">
        <v>211</v>
      </c>
      <c r="B1435" s="199">
        <v>0</v>
      </c>
      <c r="C1435" s="13">
        <v>0</v>
      </c>
      <c r="D1435" s="41">
        <v>1</v>
      </c>
      <c r="E1435" s="41">
        <v>1</v>
      </c>
      <c r="F1435" s="41">
        <v>0</v>
      </c>
      <c r="G1435" s="5"/>
      <c r="H1435" s="58" t="s">
        <v>255</v>
      </c>
      <c r="I1435" s="58" t="s">
        <v>255</v>
      </c>
      <c r="J1435"/>
      <c r="K1435" s="348">
        <f t="shared" si="166"/>
        <v>-1</v>
      </c>
      <c r="L1435" s="349">
        <f t="shared" si="167"/>
        <v>-1</v>
      </c>
    </row>
    <row r="1436" spans="1:12" s="74" customFormat="1" ht="13.5">
      <c r="A1436" s="65" t="s">
        <v>246</v>
      </c>
      <c r="B1436" s="10">
        <v>0</v>
      </c>
      <c r="C1436" s="13">
        <v>8</v>
      </c>
      <c r="D1436" s="41">
        <v>6</v>
      </c>
      <c r="E1436" s="41">
        <v>2</v>
      </c>
      <c r="F1436" s="41">
        <v>9</v>
      </c>
      <c r="G1436" s="5"/>
      <c r="H1436" s="58" t="s">
        <v>255</v>
      </c>
      <c r="I1436" s="58" t="s">
        <v>255</v>
      </c>
      <c r="J1436"/>
      <c r="K1436" s="128">
        <f t="shared" si="166"/>
        <v>7</v>
      </c>
      <c r="L1436" s="57">
        <f t="shared" si="167"/>
        <v>3.5</v>
      </c>
    </row>
    <row r="1437" spans="1:12" s="90" customFormat="1" ht="12.75" customHeight="1">
      <c r="A1437" s="65" t="s">
        <v>74</v>
      </c>
      <c r="B1437" s="199">
        <v>3</v>
      </c>
      <c r="C1437" s="13">
        <v>16</v>
      </c>
      <c r="D1437" s="41">
        <v>7</v>
      </c>
      <c r="E1437" s="41">
        <v>9</v>
      </c>
      <c r="F1437" s="41">
        <v>7</v>
      </c>
      <c r="G1437" s="5"/>
      <c r="H1437" s="58">
        <f>(F1437-B1437)</f>
        <v>4</v>
      </c>
      <c r="I1437" s="7">
        <f>(F1437-B1437)/B1437</f>
        <v>1.3333333333333333</v>
      </c>
      <c r="J1437"/>
      <c r="K1437" s="348">
        <f>(F1437-E1437)</f>
        <v>-2</v>
      </c>
      <c r="L1437" s="349">
        <f>(F1437-E1437)/E1437</f>
        <v>-0.2222222222222222</v>
      </c>
    </row>
    <row r="1438" spans="1:12" ht="12.75" customHeight="1">
      <c r="A1438" s="35" t="s">
        <v>76</v>
      </c>
      <c r="B1438" s="199">
        <v>0</v>
      </c>
      <c r="C1438" s="13">
        <v>8</v>
      </c>
      <c r="D1438" s="41">
        <v>2</v>
      </c>
      <c r="E1438" s="41">
        <v>1</v>
      </c>
      <c r="F1438" s="41">
        <v>6</v>
      </c>
      <c r="G1438" s="5"/>
      <c r="H1438" s="58">
        <f>(F1438-B1438)</f>
        <v>6</v>
      </c>
      <c r="I1438" s="7">
        <v>0</v>
      </c>
      <c r="K1438" s="128">
        <f>(F1438-E1438)</f>
        <v>5</v>
      </c>
      <c r="L1438" s="57">
        <f>(F1438-E1438)/E1438</f>
        <v>5</v>
      </c>
    </row>
    <row r="1439" spans="1:12" ht="12.75" customHeight="1">
      <c r="A1439" s="35" t="s">
        <v>77</v>
      </c>
      <c r="B1439" s="199">
        <v>5</v>
      </c>
      <c r="C1439" s="13">
        <v>6</v>
      </c>
      <c r="D1439" s="41">
        <v>5</v>
      </c>
      <c r="E1439" s="41">
        <v>6</v>
      </c>
      <c r="F1439" s="41">
        <v>7</v>
      </c>
      <c r="G1439" s="5"/>
      <c r="H1439" s="58">
        <f>(F1439-B1439)</f>
        <v>2</v>
      </c>
      <c r="I1439" s="7">
        <f>(F1439-B1439)/B1439</f>
        <v>0.4</v>
      </c>
      <c r="K1439" s="128">
        <f>(F1439-E1439)</f>
        <v>1</v>
      </c>
      <c r="L1439" s="57">
        <f>(F1439-E1439)/E1439</f>
        <v>0.16666666666666666</v>
      </c>
    </row>
    <row r="1440" spans="1:12" s="74" customFormat="1" ht="13.5">
      <c r="A1440" s="419"/>
      <c r="B1440" s="216"/>
      <c r="C1440" s="37"/>
      <c r="D1440" s="216"/>
      <c r="E1440" s="11"/>
      <c r="F1440" s="11"/>
      <c r="G1440" s="5"/>
      <c r="H1440" s="60"/>
      <c r="I1440" s="60"/>
      <c r="J1440"/>
      <c r="K1440" s="100"/>
      <c r="L1440" s="71"/>
    </row>
    <row r="1441" spans="1:12" s="74" customFormat="1" ht="13.5">
      <c r="A1441" s="419"/>
      <c r="B1441" s="216"/>
      <c r="C1441" s="37"/>
      <c r="D1441" s="216"/>
      <c r="E1441" s="11"/>
      <c r="F1441" s="11"/>
      <c r="G1441" s="5"/>
      <c r="H1441" s="60"/>
      <c r="I1441" s="60"/>
      <c r="J1441"/>
      <c r="K1441" s="100"/>
      <c r="L1441" s="71"/>
    </row>
    <row r="1442" spans="1:12" s="74" customFormat="1" ht="13.5">
      <c r="A1442" s="419"/>
      <c r="B1442" s="216"/>
      <c r="C1442" s="37"/>
      <c r="D1442" s="216"/>
      <c r="E1442" s="11"/>
      <c r="F1442" s="11"/>
      <c r="G1442" s="5"/>
      <c r="H1442" s="60"/>
      <c r="I1442" s="60"/>
      <c r="J1442"/>
      <c r="K1442" s="100"/>
      <c r="L1442" s="71"/>
    </row>
    <row r="1443" spans="1:12" s="74" customFormat="1" ht="13.5">
      <c r="A1443" s="419"/>
      <c r="B1443" s="216"/>
      <c r="C1443" s="37"/>
      <c r="D1443" s="216"/>
      <c r="E1443" s="11"/>
      <c r="F1443" s="11"/>
      <c r="G1443" s="5"/>
      <c r="H1443" s="60"/>
      <c r="I1443" s="60"/>
      <c r="J1443"/>
      <c r="K1443" s="100"/>
      <c r="L1443" s="71"/>
    </row>
    <row r="1444" spans="1:12" s="74" customFormat="1" ht="13.5">
      <c r="A1444" s="419"/>
      <c r="B1444" s="216"/>
      <c r="C1444" s="37"/>
      <c r="D1444" s="216"/>
      <c r="E1444" s="11"/>
      <c r="F1444" s="11"/>
      <c r="G1444" s="5"/>
      <c r="H1444" s="60"/>
      <c r="I1444" s="60"/>
      <c r="J1444"/>
      <c r="K1444" s="100"/>
      <c r="L1444" s="71"/>
    </row>
    <row r="1445" spans="1:12" ht="12.75" customHeight="1">
      <c r="A1445" s="168">
        <v>39122</v>
      </c>
      <c r="B1445" s="169"/>
      <c r="D1445" s="87"/>
      <c r="E1445" s="170">
        <v>22</v>
      </c>
      <c r="F1445" s="21"/>
      <c r="G1445" s="169"/>
      <c r="H1445" s="169"/>
      <c r="L1445" s="170" t="s">
        <v>175</v>
      </c>
    </row>
    <row r="1446" spans="1:12" ht="15">
      <c r="A1446" s="568" t="s">
        <v>374</v>
      </c>
      <c r="B1446" s="568"/>
      <c r="C1446" s="568"/>
      <c r="D1446" s="568"/>
      <c r="E1446" s="568"/>
      <c r="F1446" s="568"/>
      <c r="G1446" s="568"/>
      <c r="H1446" s="568"/>
      <c r="I1446" s="568"/>
      <c r="J1446" s="568"/>
      <c r="K1446" s="568"/>
      <c r="L1446" s="568"/>
    </row>
    <row r="1448" spans="1:12" ht="12.75" customHeight="1">
      <c r="A1448" s="146"/>
      <c r="B1448" s="147"/>
      <c r="C1448" s="147"/>
      <c r="D1448" s="147"/>
      <c r="E1448" s="147"/>
      <c r="F1448" s="373"/>
      <c r="G1448" s="33"/>
      <c r="H1448" s="137" t="s">
        <v>169</v>
      </c>
      <c r="I1448" s="137" t="s">
        <v>0</v>
      </c>
      <c r="K1448" s="137" t="s">
        <v>169</v>
      </c>
      <c r="L1448" s="137" t="s">
        <v>0</v>
      </c>
    </row>
    <row r="1449" spans="1:12" ht="12.75" customHeight="1">
      <c r="A1449" s="148" t="s">
        <v>208</v>
      </c>
      <c r="B1449" s="149"/>
      <c r="C1449" s="150"/>
      <c r="D1449" s="149"/>
      <c r="E1449" s="149"/>
      <c r="F1449" s="374"/>
      <c r="G1449" s="27"/>
      <c r="H1449" s="138" t="s">
        <v>2</v>
      </c>
      <c r="I1449" s="138" t="s">
        <v>2</v>
      </c>
      <c r="K1449" s="138" t="s">
        <v>2</v>
      </c>
      <c r="L1449" s="138" t="s">
        <v>2</v>
      </c>
    </row>
    <row r="1450" spans="1:12" ht="12.75" customHeight="1">
      <c r="A1450" s="153"/>
      <c r="B1450" s="152"/>
      <c r="C1450" s="152"/>
      <c r="D1450" s="152"/>
      <c r="E1450" s="152"/>
      <c r="F1450" s="375"/>
      <c r="H1450" s="139">
        <v>2004</v>
      </c>
      <c r="I1450" s="139">
        <v>2004</v>
      </c>
      <c r="K1450" s="139">
        <v>2007</v>
      </c>
      <c r="L1450" s="139">
        <v>2007</v>
      </c>
    </row>
    <row r="1451" spans="1:12" ht="12.75" customHeight="1">
      <c r="A1451" s="157"/>
      <c r="B1451" s="136">
        <v>2004</v>
      </c>
      <c r="C1451" s="136">
        <v>2005</v>
      </c>
      <c r="D1451" s="361">
        <v>2006</v>
      </c>
      <c r="E1451" s="361">
        <v>2007</v>
      </c>
      <c r="F1451" s="361">
        <v>2008</v>
      </c>
      <c r="G1451" s="197"/>
      <c r="H1451" s="136" t="s">
        <v>354</v>
      </c>
      <c r="I1451" s="136" t="s">
        <v>354</v>
      </c>
      <c r="K1451" s="136" t="s">
        <v>354</v>
      </c>
      <c r="L1451" s="136" t="s">
        <v>354</v>
      </c>
    </row>
    <row r="1452" spans="1:12" ht="12.75" customHeight="1">
      <c r="A1452" s="65" t="s">
        <v>78</v>
      </c>
      <c r="B1452" s="199">
        <v>3</v>
      </c>
      <c r="C1452" s="13">
        <v>7</v>
      </c>
      <c r="D1452" s="41">
        <v>8</v>
      </c>
      <c r="E1452" s="41">
        <v>5</v>
      </c>
      <c r="F1452" s="41">
        <v>3</v>
      </c>
      <c r="G1452" s="5"/>
      <c r="H1452" s="58">
        <f t="shared" si="165"/>
        <v>0</v>
      </c>
      <c r="I1452" s="7">
        <v>0</v>
      </c>
      <c r="K1452" s="348">
        <f t="shared" si="166"/>
        <v>-2</v>
      </c>
      <c r="L1452" s="349">
        <f t="shared" si="167"/>
        <v>-0.4</v>
      </c>
    </row>
    <row r="1453" spans="1:12" s="90" customFormat="1" ht="12.75" customHeight="1">
      <c r="A1453" s="35" t="s">
        <v>79</v>
      </c>
      <c r="B1453" s="199">
        <v>0</v>
      </c>
      <c r="C1453" s="13">
        <v>0</v>
      </c>
      <c r="D1453" s="41">
        <v>0</v>
      </c>
      <c r="E1453" s="41">
        <v>0</v>
      </c>
      <c r="F1453" s="41">
        <v>0</v>
      </c>
      <c r="G1453" s="5"/>
      <c r="H1453" s="58">
        <f t="shared" si="165"/>
        <v>0</v>
      </c>
      <c r="I1453" s="7">
        <v>0</v>
      </c>
      <c r="J1453"/>
      <c r="K1453" s="128">
        <f t="shared" si="166"/>
        <v>0</v>
      </c>
      <c r="L1453" s="57">
        <v>0</v>
      </c>
    </row>
    <row r="1454" spans="1:12" ht="12.75" customHeight="1">
      <c r="A1454" s="65" t="s">
        <v>80</v>
      </c>
      <c r="B1454" s="199">
        <v>10</v>
      </c>
      <c r="C1454" s="13">
        <v>7</v>
      </c>
      <c r="D1454" s="41">
        <v>1</v>
      </c>
      <c r="E1454" s="41">
        <v>4</v>
      </c>
      <c r="F1454" s="41">
        <v>7</v>
      </c>
      <c r="G1454" s="5"/>
      <c r="H1454" s="59">
        <f t="shared" si="165"/>
        <v>-3</v>
      </c>
      <c r="I1454" s="6">
        <f>(F1454-B1454)/B1454</f>
        <v>-0.3</v>
      </c>
      <c r="K1454" s="128">
        <f t="shared" si="166"/>
        <v>3</v>
      </c>
      <c r="L1454" s="57">
        <f t="shared" si="167"/>
        <v>0.75</v>
      </c>
    </row>
    <row r="1455" spans="1:12" ht="12.75" customHeight="1">
      <c r="A1455" s="65" t="s">
        <v>81</v>
      </c>
      <c r="B1455" s="199">
        <v>1</v>
      </c>
      <c r="C1455" s="13">
        <v>1</v>
      </c>
      <c r="D1455" s="41">
        <v>0</v>
      </c>
      <c r="E1455" s="41">
        <v>0</v>
      </c>
      <c r="F1455" s="41">
        <v>1</v>
      </c>
      <c r="G1455" s="5"/>
      <c r="H1455" s="58">
        <f t="shared" si="165"/>
        <v>0</v>
      </c>
      <c r="I1455" s="7">
        <v>0</v>
      </c>
      <c r="K1455" s="128">
        <f t="shared" si="166"/>
        <v>1</v>
      </c>
      <c r="L1455" s="57">
        <v>0</v>
      </c>
    </row>
    <row r="1456" spans="1:12" ht="12.75" customHeight="1">
      <c r="A1456" s="35" t="s">
        <v>247</v>
      </c>
      <c r="B1456" s="10">
        <v>0</v>
      </c>
      <c r="C1456" s="13">
        <v>0</v>
      </c>
      <c r="D1456" s="41">
        <v>0</v>
      </c>
      <c r="E1456" s="41">
        <v>0</v>
      </c>
      <c r="F1456" s="41">
        <v>0</v>
      </c>
      <c r="G1456" s="5"/>
      <c r="H1456" s="58" t="s">
        <v>255</v>
      </c>
      <c r="I1456" s="58" t="s">
        <v>255</v>
      </c>
      <c r="K1456" s="128">
        <f t="shared" si="166"/>
        <v>0</v>
      </c>
      <c r="L1456" s="57">
        <v>0</v>
      </c>
    </row>
    <row r="1457" spans="1:12" ht="12.75" customHeight="1">
      <c r="A1457" s="35" t="s">
        <v>82</v>
      </c>
      <c r="B1457" s="199">
        <v>8</v>
      </c>
      <c r="C1457" s="13">
        <v>7</v>
      </c>
      <c r="D1457" s="41">
        <v>10</v>
      </c>
      <c r="E1457" s="41">
        <v>7</v>
      </c>
      <c r="F1457" s="41">
        <v>11</v>
      </c>
      <c r="G1457" s="5"/>
      <c r="H1457" s="58">
        <f t="shared" si="165"/>
        <v>3</v>
      </c>
      <c r="I1457" s="7">
        <f>(F1457-B1457)/B1457</f>
        <v>0.375</v>
      </c>
      <c r="K1457" s="128">
        <f t="shared" si="166"/>
        <v>4</v>
      </c>
      <c r="L1457" s="57">
        <f t="shared" si="167"/>
        <v>0.5714285714285714</v>
      </c>
    </row>
    <row r="1458" spans="1:12" ht="12.75" customHeight="1">
      <c r="A1458" s="35" t="s">
        <v>83</v>
      </c>
      <c r="B1458" s="199">
        <v>13</v>
      </c>
      <c r="C1458" s="13">
        <v>15</v>
      </c>
      <c r="D1458" s="41">
        <v>8</v>
      </c>
      <c r="E1458" s="41">
        <v>6</v>
      </c>
      <c r="F1458" s="41">
        <v>11</v>
      </c>
      <c r="G1458" s="5"/>
      <c r="H1458" s="59">
        <f t="shared" si="165"/>
        <v>-2</v>
      </c>
      <c r="I1458" s="6">
        <f>(F1458-B1458)/B1458</f>
        <v>-0.15384615384615385</v>
      </c>
      <c r="K1458" s="128">
        <f t="shared" si="166"/>
        <v>5</v>
      </c>
      <c r="L1458" s="57">
        <f t="shared" si="167"/>
        <v>0.8333333333333334</v>
      </c>
    </row>
    <row r="1459" spans="1:12" ht="12.75" customHeight="1">
      <c r="A1459" s="35" t="s">
        <v>85</v>
      </c>
      <c r="B1459" s="199">
        <v>21</v>
      </c>
      <c r="C1459" s="13">
        <v>30</v>
      </c>
      <c r="D1459" s="41">
        <v>27</v>
      </c>
      <c r="E1459" s="41">
        <v>29</v>
      </c>
      <c r="F1459" s="41">
        <v>29</v>
      </c>
      <c r="G1459" s="5"/>
      <c r="H1459" s="58">
        <f t="shared" si="165"/>
        <v>8</v>
      </c>
      <c r="I1459" s="7">
        <f>(F1459-B1459)/B1459</f>
        <v>0.38095238095238093</v>
      </c>
      <c r="K1459" s="128">
        <f t="shared" si="166"/>
        <v>0</v>
      </c>
      <c r="L1459" s="57">
        <f t="shared" si="167"/>
        <v>0</v>
      </c>
    </row>
    <row r="1460" spans="1:12" ht="12.75" customHeight="1">
      <c r="A1460" s="35" t="s">
        <v>84</v>
      </c>
      <c r="B1460" s="199">
        <v>21</v>
      </c>
      <c r="C1460" s="13">
        <v>21</v>
      </c>
      <c r="D1460" s="41">
        <v>14</v>
      </c>
      <c r="E1460" s="41">
        <v>15</v>
      </c>
      <c r="F1460" s="41">
        <v>9</v>
      </c>
      <c r="G1460" s="5"/>
      <c r="H1460" s="59">
        <f t="shared" si="165"/>
        <v>-12</v>
      </c>
      <c r="I1460" s="6">
        <f>(F1460-B1460)/B1460</f>
        <v>-0.5714285714285714</v>
      </c>
      <c r="J1460" s="352"/>
      <c r="K1460" s="348">
        <f t="shared" si="166"/>
        <v>-6</v>
      </c>
      <c r="L1460" s="349">
        <f t="shared" si="167"/>
        <v>-0.4</v>
      </c>
    </row>
    <row r="1461" spans="1:12" ht="12.75" customHeight="1">
      <c r="A1461" s="35" t="s">
        <v>179</v>
      </c>
      <c r="B1461" s="199">
        <v>325</v>
      </c>
      <c r="C1461" s="13">
        <v>437</v>
      </c>
      <c r="D1461" s="41">
        <v>359</v>
      </c>
      <c r="E1461" s="41">
        <v>382</v>
      </c>
      <c r="F1461" s="41">
        <v>436</v>
      </c>
      <c r="G1461" s="5"/>
      <c r="H1461" s="58">
        <f t="shared" si="165"/>
        <v>111</v>
      </c>
      <c r="I1461" s="7">
        <f>(F1461-B1461)/B1461</f>
        <v>0.3415384615384615</v>
      </c>
      <c r="K1461" s="128">
        <f t="shared" si="166"/>
        <v>54</v>
      </c>
      <c r="L1461" s="57">
        <f t="shared" si="167"/>
        <v>0.14136125654450263</v>
      </c>
    </row>
    <row r="1462" spans="1:12" ht="12.75" customHeight="1">
      <c r="A1462" s="35" t="s">
        <v>248</v>
      </c>
      <c r="B1462" s="10">
        <v>0</v>
      </c>
      <c r="C1462" s="13">
        <v>0</v>
      </c>
      <c r="D1462" s="41">
        <v>1</v>
      </c>
      <c r="E1462" s="41">
        <v>1</v>
      </c>
      <c r="F1462" s="41">
        <v>4</v>
      </c>
      <c r="G1462" s="5"/>
      <c r="H1462" s="58" t="s">
        <v>255</v>
      </c>
      <c r="I1462" s="58" t="s">
        <v>255</v>
      </c>
      <c r="K1462" s="128">
        <f t="shared" si="166"/>
        <v>3</v>
      </c>
      <c r="L1462" s="57">
        <f t="shared" si="167"/>
        <v>3</v>
      </c>
    </row>
    <row r="1463" spans="1:12" ht="12.75" customHeight="1">
      <c r="A1463" s="35" t="s">
        <v>86</v>
      </c>
      <c r="B1463" s="199">
        <v>172</v>
      </c>
      <c r="C1463" s="13">
        <v>172</v>
      </c>
      <c r="D1463" s="41">
        <v>127</v>
      </c>
      <c r="E1463" s="41">
        <v>136</v>
      </c>
      <c r="F1463" s="41">
        <v>145</v>
      </c>
      <c r="G1463" s="5"/>
      <c r="H1463" s="59">
        <f t="shared" si="165"/>
        <v>-27</v>
      </c>
      <c r="I1463" s="6">
        <f>(F1463-B1463)/B1463</f>
        <v>-0.1569767441860465</v>
      </c>
      <c r="K1463" s="128">
        <f t="shared" si="166"/>
        <v>9</v>
      </c>
      <c r="L1463" s="57">
        <f t="shared" si="167"/>
        <v>0.0661764705882353</v>
      </c>
    </row>
    <row r="1464" spans="1:12" ht="12.75" customHeight="1">
      <c r="A1464" s="65" t="s">
        <v>319</v>
      </c>
      <c r="B1464" s="166"/>
      <c r="C1464" s="166"/>
      <c r="D1464" s="166"/>
      <c r="E1464" s="10">
        <v>0</v>
      </c>
      <c r="F1464" s="10">
        <v>0</v>
      </c>
      <c r="G1464" s="5"/>
      <c r="H1464" s="58" t="s">
        <v>255</v>
      </c>
      <c r="I1464" s="58" t="s">
        <v>255</v>
      </c>
      <c r="K1464" s="128">
        <f>(F1464-E1464)</f>
        <v>0</v>
      </c>
      <c r="L1464" s="57">
        <v>0</v>
      </c>
    </row>
    <row r="1465" spans="1:12" s="74" customFormat="1" ht="13.5">
      <c r="A1465" s="65" t="s">
        <v>87</v>
      </c>
      <c r="B1465" s="199">
        <v>9</v>
      </c>
      <c r="C1465" s="13">
        <v>8</v>
      </c>
      <c r="D1465" s="41">
        <v>18</v>
      </c>
      <c r="E1465" s="41">
        <v>12</v>
      </c>
      <c r="F1465" s="41">
        <v>27</v>
      </c>
      <c r="G1465" s="5"/>
      <c r="H1465" s="58">
        <f t="shared" si="165"/>
        <v>18</v>
      </c>
      <c r="I1465" s="7">
        <f>(F1465-B1465)/B1465</f>
        <v>2</v>
      </c>
      <c r="J1465"/>
      <c r="K1465" s="128">
        <f t="shared" si="166"/>
        <v>15</v>
      </c>
      <c r="L1465" s="57">
        <f t="shared" si="167"/>
        <v>1.25</v>
      </c>
    </row>
    <row r="1466" spans="1:12" ht="12.75" customHeight="1">
      <c r="A1466" s="35" t="s">
        <v>88</v>
      </c>
      <c r="B1466" s="199">
        <v>0</v>
      </c>
      <c r="C1466" s="13">
        <v>1</v>
      </c>
      <c r="D1466" s="41">
        <v>1</v>
      </c>
      <c r="E1466" s="41">
        <v>4</v>
      </c>
      <c r="F1466" s="41">
        <v>0</v>
      </c>
      <c r="G1466" s="5"/>
      <c r="H1466" s="58">
        <f t="shared" si="165"/>
        <v>0</v>
      </c>
      <c r="I1466" s="7">
        <v>0</v>
      </c>
      <c r="K1466" s="348">
        <f t="shared" si="166"/>
        <v>-4</v>
      </c>
      <c r="L1466" s="349">
        <f t="shared" si="167"/>
        <v>-1</v>
      </c>
    </row>
    <row r="1467" spans="1:12" s="90" customFormat="1" ht="12.75" customHeight="1">
      <c r="A1467" s="35" t="s">
        <v>89</v>
      </c>
      <c r="B1467" s="199">
        <v>24</v>
      </c>
      <c r="C1467" s="13">
        <v>30</v>
      </c>
      <c r="D1467" s="41">
        <v>11</v>
      </c>
      <c r="E1467" s="41">
        <v>17</v>
      </c>
      <c r="F1467" s="41">
        <v>21</v>
      </c>
      <c r="G1467" s="5"/>
      <c r="H1467" s="59">
        <f t="shared" si="165"/>
        <v>-3</v>
      </c>
      <c r="I1467" s="6">
        <f>(F1467-B1467)/B1467</f>
        <v>-0.125</v>
      </c>
      <c r="J1467"/>
      <c r="K1467" s="128">
        <f t="shared" si="166"/>
        <v>4</v>
      </c>
      <c r="L1467" s="57">
        <f t="shared" si="167"/>
        <v>0.23529411764705882</v>
      </c>
    </row>
    <row r="1468" spans="1:12" ht="12.75">
      <c r="A1468" s="35" t="s">
        <v>384</v>
      </c>
      <c r="B1468" s="166"/>
      <c r="C1468" s="166"/>
      <c r="D1468" s="166"/>
      <c r="E1468" s="166"/>
      <c r="F1468" s="385">
        <v>27</v>
      </c>
      <c r="G1468" s="5"/>
      <c r="H1468" s="58" t="s">
        <v>255</v>
      </c>
      <c r="I1468" s="58" t="s">
        <v>255</v>
      </c>
      <c r="K1468" s="58" t="s">
        <v>255</v>
      </c>
      <c r="L1468" s="58" t="s">
        <v>255</v>
      </c>
    </row>
    <row r="1469" spans="1:12" ht="12.75" customHeight="1">
      <c r="A1469" s="35" t="s">
        <v>252</v>
      </c>
      <c r="B1469" s="172"/>
      <c r="C1469" s="13">
        <v>1</v>
      </c>
      <c r="D1469" s="41">
        <v>2</v>
      </c>
      <c r="E1469" s="41">
        <v>9</v>
      </c>
      <c r="F1469" s="41">
        <v>14</v>
      </c>
      <c r="G1469" s="5"/>
      <c r="H1469" s="58" t="s">
        <v>255</v>
      </c>
      <c r="I1469" s="58" t="s">
        <v>255</v>
      </c>
      <c r="K1469" s="128">
        <f t="shared" si="166"/>
        <v>5</v>
      </c>
      <c r="L1469" s="57">
        <f t="shared" si="167"/>
        <v>0.5555555555555556</v>
      </c>
    </row>
    <row r="1470" spans="1:12" ht="12.75" customHeight="1">
      <c r="A1470" s="35" t="s">
        <v>309</v>
      </c>
      <c r="B1470" s="199">
        <v>10</v>
      </c>
      <c r="C1470" s="13">
        <v>10</v>
      </c>
      <c r="D1470" s="41">
        <v>9</v>
      </c>
      <c r="E1470" s="41">
        <v>12</v>
      </c>
      <c r="F1470" s="41">
        <v>9</v>
      </c>
      <c r="G1470" s="5"/>
      <c r="H1470" s="59">
        <f t="shared" si="165"/>
        <v>-1</v>
      </c>
      <c r="I1470" s="6">
        <f>(F1470-B1470)/B1470</f>
        <v>-0.1</v>
      </c>
      <c r="J1470" s="352"/>
      <c r="K1470" s="348">
        <f t="shared" si="166"/>
        <v>-3</v>
      </c>
      <c r="L1470" s="349">
        <f t="shared" si="167"/>
        <v>-0.25</v>
      </c>
    </row>
    <row r="1471" spans="1:12" s="121" customFormat="1" ht="12.75" customHeight="1">
      <c r="A1471" s="35" t="s">
        <v>318</v>
      </c>
      <c r="B1471" s="166"/>
      <c r="C1471" s="166"/>
      <c r="D1471" s="166"/>
      <c r="E1471" s="10">
        <v>0</v>
      </c>
      <c r="F1471" s="10">
        <v>2</v>
      </c>
      <c r="G1471" s="164"/>
      <c r="H1471" s="58" t="s">
        <v>255</v>
      </c>
      <c r="I1471" s="58" t="s">
        <v>255</v>
      </c>
      <c r="J1471"/>
      <c r="K1471" s="128">
        <f>(F1471-E1471)</f>
        <v>2</v>
      </c>
      <c r="L1471" s="57">
        <v>0</v>
      </c>
    </row>
    <row r="1472" spans="1:12" ht="12.75" customHeight="1">
      <c r="A1472" s="35" t="s">
        <v>90</v>
      </c>
      <c r="B1472" s="199">
        <v>0</v>
      </c>
      <c r="C1472" s="13">
        <v>0</v>
      </c>
      <c r="D1472" s="41">
        <v>0</v>
      </c>
      <c r="E1472" s="41">
        <v>0</v>
      </c>
      <c r="F1472" s="41">
        <v>0</v>
      </c>
      <c r="G1472" s="5"/>
      <c r="H1472" s="58">
        <f t="shared" si="165"/>
        <v>0</v>
      </c>
      <c r="I1472" s="7">
        <v>0</v>
      </c>
      <c r="K1472" s="128">
        <f t="shared" si="166"/>
        <v>0</v>
      </c>
      <c r="L1472" s="57">
        <v>0</v>
      </c>
    </row>
    <row r="1473" spans="1:12" ht="12.75" customHeight="1">
      <c r="A1473" s="35" t="s">
        <v>91</v>
      </c>
      <c r="B1473" s="199">
        <v>0</v>
      </c>
      <c r="C1473" s="13">
        <v>0</v>
      </c>
      <c r="D1473" s="41">
        <v>0</v>
      </c>
      <c r="E1473" s="41">
        <v>0</v>
      </c>
      <c r="F1473" s="41">
        <v>0</v>
      </c>
      <c r="G1473" s="164"/>
      <c r="H1473" s="58">
        <f t="shared" si="165"/>
        <v>0</v>
      </c>
      <c r="I1473" s="7">
        <v>0</v>
      </c>
      <c r="K1473" s="128">
        <f t="shared" si="166"/>
        <v>0</v>
      </c>
      <c r="L1473" s="57">
        <v>0</v>
      </c>
    </row>
    <row r="1474" spans="1:12" ht="12.75" customHeight="1">
      <c r="A1474" s="163" t="s">
        <v>5</v>
      </c>
      <c r="B1474" s="43">
        <f>SUM(B1386:B1439,B1452:B1473)</f>
        <v>1317</v>
      </c>
      <c r="C1474" s="43">
        <f>SUM(C1386:C1439,C1452:C1473)</f>
        <v>1465</v>
      </c>
      <c r="D1474" s="43">
        <f>SUM(D1386:D1439,D1452:D1473)</f>
        <v>1048</v>
      </c>
      <c r="E1474" s="43">
        <f>SUM(E1386:E1439,E1452:E1473)</f>
        <v>1272</v>
      </c>
      <c r="F1474" s="43">
        <f>SUM(F1386:F1439,F1452:F1473)</f>
        <v>1505</v>
      </c>
      <c r="H1474" s="116">
        <f t="shared" si="165"/>
        <v>188</v>
      </c>
      <c r="I1474" s="108">
        <f>(F1474-B1474)/B1474</f>
        <v>0.1427486712224753</v>
      </c>
      <c r="J1474" s="121"/>
      <c r="K1474" s="209">
        <f t="shared" si="166"/>
        <v>233</v>
      </c>
      <c r="L1474" s="206">
        <f t="shared" si="167"/>
        <v>0.1831761006289308</v>
      </c>
    </row>
    <row r="1475" spans="1:12" ht="12.75" customHeight="1">
      <c r="A1475" s="417"/>
      <c r="B1475" s="181"/>
      <c r="C1475" s="181"/>
      <c r="D1475" s="181"/>
      <c r="E1475" s="181"/>
      <c r="F1475" s="181"/>
      <c r="H1475" s="182"/>
      <c r="I1475" s="183"/>
      <c r="J1475" s="121"/>
      <c r="K1475" s="182"/>
      <c r="L1475" s="183"/>
    </row>
    <row r="1476" spans="1:12" ht="12" customHeight="1">
      <c r="A1476" s="568" t="s">
        <v>375</v>
      </c>
      <c r="B1476" s="568"/>
      <c r="C1476" s="568"/>
      <c r="D1476" s="568"/>
      <c r="E1476" s="568"/>
      <c r="F1476" s="568"/>
      <c r="G1476" s="568"/>
      <c r="H1476" s="568"/>
      <c r="I1476" s="568"/>
      <c r="J1476" s="568"/>
      <c r="K1476" s="568"/>
      <c r="L1476" s="568"/>
    </row>
    <row r="1477" spans="1:12" ht="12" customHeight="1">
      <c r="A1477" s="568" t="s">
        <v>198</v>
      </c>
      <c r="B1477" s="568"/>
      <c r="C1477" s="568"/>
      <c r="D1477" s="568"/>
      <c r="E1477" s="568"/>
      <c r="F1477" s="568"/>
      <c r="G1477" s="568"/>
      <c r="H1477" s="568"/>
      <c r="I1477" s="568"/>
      <c r="J1477" s="568"/>
      <c r="K1477" s="568"/>
      <c r="L1477" s="568"/>
    </row>
    <row r="1478" spans="1:9" ht="12" customHeight="1">
      <c r="A1478" s="112"/>
      <c r="B1478" s="83"/>
      <c r="C1478" s="83"/>
      <c r="D1478" s="83"/>
      <c r="E1478" s="83"/>
      <c r="F1478" s="384"/>
      <c r="H1478" s="84"/>
      <c r="I1478" s="85"/>
    </row>
    <row r="1479" spans="1:12" ht="12" customHeight="1">
      <c r="A1479" s="146"/>
      <c r="B1479" s="147"/>
      <c r="C1479" s="147"/>
      <c r="D1479" s="147"/>
      <c r="E1479" s="147"/>
      <c r="F1479" s="373"/>
      <c r="G1479" s="5"/>
      <c r="H1479" s="137" t="s">
        <v>169</v>
      </c>
      <c r="I1479" s="137" t="s">
        <v>0</v>
      </c>
      <c r="K1479" s="137" t="s">
        <v>169</v>
      </c>
      <c r="L1479" s="137" t="s">
        <v>0</v>
      </c>
    </row>
    <row r="1480" spans="1:12" ht="12" customHeight="1">
      <c r="A1480" s="148" t="s">
        <v>212</v>
      </c>
      <c r="B1480" s="149"/>
      <c r="C1480" s="150"/>
      <c r="D1480" s="149"/>
      <c r="E1480" s="149"/>
      <c r="F1480" s="374"/>
      <c r="G1480" s="5"/>
      <c r="H1480" s="138" t="s">
        <v>2</v>
      </c>
      <c r="I1480" s="138" t="s">
        <v>2</v>
      </c>
      <c r="K1480" s="138" t="s">
        <v>2</v>
      </c>
      <c r="L1480" s="138" t="s">
        <v>2</v>
      </c>
    </row>
    <row r="1481" spans="1:12" ht="12" customHeight="1">
      <c r="A1481" s="153"/>
      <c r="B1481" s="152"/>
      <c r="C1481" s="152"/>
      <c r="D1481" s="152"/>
      <c r="E1481" s="152"/>
      <c r="F1481" s="375"/>
      <c r="H1481" s="139">
        <v>2004</v>
      </c>
      <c r="I1481" s="139">
        <v>2004</v>
      </c>
      <c r="K1481" s="139">
        <v>2007</v>
      </c>
      <c r="L1481" s="139">
        <v>2007</v>
      </c>
    </row>
    <row r="1482" spans="1:12" ht="12" customHeight="1">
      <c r="A1482" s="157"/>
      <c r="B1482" s="136">
        <v>2004</v>
      </c>
      <c r="C1482" s="136">
        <v>2005</v>
      </c>
      <c r="D1482" s="361">
        <v>2006</v>
      </c>
      <c r="E1482" s="361">
        <v>2007</v>
      </c>
      <c r="F1482" s="361">
        <v>2008</v>
      </c>
      <c r="G1482" s="197"/>
      <c r="H1482" s="136" t="s">
        <v>354</v>
      </c>
      <c r="I1482" s="136" t="s">
        <v>354</v>
      </c>
      <c r="K1482" s="136" t="s">
        <v>354</v>
      </c>
      <c r="L1482" s="136" t="s">
        <v>354</v>
      </c>
    </row>
    <row r="1483" spans="1:12" ht="12.75" customHeight="1">
      <c r="A1483" s="35" t="s">
        <v>179</v>
      </c>
      <c r="B1483" s="503">
        <v>3029</v>
      </c>
      <c r="C1483" s="504">
        <v>3282</v>
      </c>
      <c r="D1483" s="420">
        <v>2150</v>
      </c>
      <c r="E1483" s="420">
        <v>2507</v>
      </c>
      <c r="F1483" s="420">
        <v>2657</v>
      </c>
      <c r="G1483" s="5"/>
      <c r="H1483" s="59">
        <f aca="true" t="shared" si="169" ref="H1483:H1508">(F1483-B1483)</f>
        <v>-372</v>
      </c>
      <c r="I1483" s="358">
        <f aca="true" t="shared" si="170" ref="I1483:I1508">(F1483-B1483)/B1483</f>
        <v>-0.12281280950808848</v>
      </c>
      <c r="K1483" s="128">
        <f aca="true" t="shared" si="171" ref="K1483:K1508">(F1483-E1483)</f>
        <v>150</v>
      </c>
      <c r="L1483" s="57">
        <f aca="true" t="shared" si="172" ref="L1483:L1508">(F1483-E1483)/E1483</f>
        <v>0.059832469086557635</v>
      </c>
    </row>
    <row r="1484" spans="1:12" ht="12.75" customHeight="1">
      <c r="A1484" s="35" t="s">
        <v>69</v>
      </c>
      <c r="B1484" s="503">
        <v>1959</v>
      </c>
      <c r="C1484" s="504">
        <v>2004</v>
      </c>
      <c r="D1484" s="420">
        <v>1182</v>
      </c>
      <c r="E1484" s="420">
        <v>1321</v>
      </c>
      <c r="F1484" s="420">
        <v>1546</v>
      </c>
      <c r="G1484" s="5"/>
      <c r="H1484" s="59">
        <f t="shared" si="169"/>
        <v>-413</v>
      </c>
      <c r="I1484" s="358">
        <f t="shared" si="170"/>
        <v>-0.21082184788157224</v>
      </c>
      <c r="K1484" s="128">
        <f t="shared" si="171"/>
        <v>225</v>
      </c>
      <c r="L1484" s="57">
        <f t="shared" si="172"/>
        <v>0.17032551097653292</v>
      </c>
    </row>
    <row r="1485" spans="1:12" ht="12.75" customHeight="1">
      <c r="A1485" s="35" t="s">
        <v>47</v>
      </c>
      <c r="B1485" s="503">
        <v>1075</v>
      </c>
      <c r="C1485" s="504">
        <v>1108</v>
      </c>
      <c r="D1485" s="420">
        <v>642</v>
      </c>
      <c r="E1485" s="420">
        <v>912</v>
      </c>
      <c r="F1485" s="420">
        <v>1003</v>
      </c>
      <c r="G1485" s="5"/>
      <c r="H1485" s="59">
        <f t="shared" si="169"/>
        <v>-72</v>
      </c>
      <c r="I1485" s="358">
        <f t="shared" si="170"/>
        <v>-0.06697674418604652</v>
      </c>
      <c r="K1485" s="128">
        <f t="shared" si="171"/>
        <v>91</v>
      </c>
      <c r="L1485" s="57">
        <f t="shared" si="172"/>
        <v>0.09978070175438597</v>
      </c>
    </row>
    <row r="1486" spans="1:12" ht="12.75" customHeight="1">
      <c r="A1486" s="35" t="s">
        <v>86</v>
      </c>
      <c r="B1486" s="503">
        <v>1306</v>
      </c>
      <c r="C1486" s="504">
        <v>1148</v>
      </c>
      <c r="D1486" s="420">
        <v>706</v>
      </c>
      <c r="E1486" s="420">
        <v>793</v>
      </c>
      <c r="F1486" s="420">
        <v>830</v>
      </c>
      <c r="G1486" s="5"/>
      <c r="H1486" s="59">
        <f t="shared" si="169"/>
        <v>-476</v>
      </c>
      <c r="I1486" s="358">
        <f t="shared" si="170"/>
        <v>-0.36447166921898927</v>
      </c>
      <c r="K1486" s="128">
        <f t="shared" si="171"/>
        <v>37</v>
      </c>
      <c r="L1486" s="57">
        <f t="shared" si="172"/>
        <v>0.04665825977301387</v>
      </c>
    </row>
    <row r="1487" spans="1:12" ht="12.75" customHeight="1">
      <c r="A1487" s="35" t="s">
        <v>79</v>
      </c>
      <c r="B1487" s="503">
        <v>714</v>
      </c>
      <c r="C1487" s="504">
        <v>815</v>
      </c>
      <c r="D1487" s="420">
        <v>619</v>
      </c>
      <c r="E1487" s="420">
        <v>740</v>
      </c>
      <c r="F1487" s="420">
        <v>714</v>
      </c>
      <c r="G1487" s="5"/>
      <c r="H1487" s="58">
        <f t="shared" si="169"/>
        <v>0</v>
      </c>
      <c r="I1487" s="201">
        <f t="shared" si="170"/>
        <v>0</v>
      </c>
      <c r="K1487" s="348">
        <f t="shared" si="171"/>
        <v>-26</v>
      </c>
      <c r="L1487" s="349">
        <f t="shared" si="172"/>
        <v>-0.03513513513513514</v>
      </c>
    </row>
    <row r="1488" spans="1:12" ht="12.75" customHeight="1">
      <c r="A1488" s="35" t="s">
        <v>52</v>
      </c>
      <c r="B1488" s="503">
        <v>583</v>
      </c>
      <c r="C1488" s="504">
        <v>546</v>
      </c>
      <c r="D1488" s="420">
        <v>361</v>
      </c>
      <c r="E1488" s="420">
        <v>381</v>
      </c>
      <c r="F1488" s="420">
        <v>399</v>
      </c>
      <c r="G1488" s="5"/>
      <c r="H1488" s="59">
        <f t="shared" si="169"/>
        <v>-184</v>
      </c>
      <c r="I1488" s="358">
        <f t="shared" si="170"/>
        <v>-0.3156089193825043</v>
      </c>
      <c r="K1488" s="128">
        <f t="shared" si="171"/>
        <v>18</v>
      </c>
      <c r="L1488" s="57">
        <f t="shared" si="172"/>
        <v>0.047244094488188976</v>
      </c>
    </row>
    <row r="1489" spans="1:12" ht="12.75">
      <c r="A1489" s="34" t="s">
        <v>45</v>
      </c>
      <c r="B1489" s="503">
        <v>491</v>
      </c>
      <c r="C1489" s="504">
        <v>489</v>
      </c>
      <c r="D1489" s="420">
        <v>254</v>
      </c>
      <c r="E1489" s="420">
        <v>331</v>
      </c>
      <c r="F1489" s="420">
        <v>367</v>
      </c>
      <c r="G1489" s="5"/>
      <c r="H1489" s="59">
        <f t="shared" si="169"/>
        <v>-124</v>
      </c>
      <c r="I1489" s="358">
        <f t="shared" si="170"/>
        <v>-0.2525458248472505</v>
      </c>
      <c r="K1489" s="128">
        <f t="shared" si="171"/>
        <v>36</v>
      </c>
      <c r="L1489" s="57">
        <f t="shared" si="172"/>
        <v>0.10876132930513595</v>
      </c>
    </row>
    <row r="1490" spans="1:12" ht="12.75" customHeight="1">
      <c r="A1490" s="415" t="s">
        <v>316</v>
      </c>
      <c r="B1490" s="503">
        <v>830</v>
      </c>
      <c r="C1490" s="504">
        <v>873</v>
      </c>
      <c r="D1490" s="420">
        <v>403</v>
      </c>
      <c r="E1490" s="420">
        <v>398</v>
      </c>
      <c r="F1490" s="420">
        <v>367</v>
      </c>
      <c r="G1490" s="5"/>
      <c r="H1490" s="59">
        <f t="shared" si="169"/>
        <v>-463</v>
      </c>
      <c r="I1490" s="358">
        <f t="shared" si="170"/>
        <v>-0.5578313253012048</v>
      </c>
      <c r="K1490" s="348">
        <f t="shared" si="171"/>
        <v>-31</v>
      </c>
      <c r="L1490" s="349">
        <f t="shared" si="172"/>
        <v>-0.07788944723618091</v>
      </c>
    </row>
    <row r="1491" spans="1:12" ht="12.75" customHeight="1">
      <c r="A1491" s="35" t="s">
        <v>68</v>
      </c>
      <c r="B1491" s="503">
        <v>330</v>
      </c>
      <c r="C1491" s="504">
        <v>340</v>
      </c>
      <c r="D1491" s="420">
        <v>196</v>
      </c>
      <c r="E1491" s="420">
        <v>279</v>
      </c>
      <c r="F1491" s="420">
        <v>364</v>
      </c>
      <c r="G1491" s="5"/>
      <c r="H1491" s="58">
        <f t="shared" si="169"/>
        <v>34</v>
      </c>
      <c r="I1491" s="201">
        <f t="shared" si="170"/>
        <v>0.10303030303030303</v>
      </c>
      <c r="K1491" s="128">
        <f t="shared" si="171"/>
        <v>85</v>
      </c>
      <c r="L1491" s="57">
        <f t="shared" si="172"/>
        <v>0.3046594982078853</v>
      </c>
    </row>
    <row r="1492" spans="1:12" ht="12.75" customHeight="1">
      <c r="A1492" s="35" t="s">
        <v>76</v>
      </c>
      <c r="B1492" s="503">
        <v>194</v>
      </c>
      <c r="C1492" s="504">
        <v>241</v>
      </c>
      <c r="D1492" s="420">
        <v>142</v>
      </c>
      <c r="E1492" s="420">
        <v>169</v>
      </c>
      <c r="F1492" s="420">
        <v>322</v>
      </c>
      <c r="G1492" s="5"/>
      <c r="H1492" s="58">
        <f t="shared" si="169"/>
        <v>128</v>
      </c>
      <c r="I1492" s="201">
        <f t="shared" si="170"/>
        <v>0.6597938144329897</v>
      </c>
      <c r="K1492" s="128">
        <f t="shared" si="171"/>
        <v>153</v>
      </c>
      <c r="L1492" s="57">
        <f t="shared" si="172"/>
        <v>0.9053254437869822</v>
      </c>
    </row>
    <row r="1493" spans="1:12" ht="12.75" customHeight="1">
      <c r="A1493" s="65" t="s">
        <v>63</v>
      </c>
      <c r="B1493" s="503">
        <v>266</v>
      </c>
      <c r="C1493" s="504">
        <v>246</v>
      </c>
      <c r="D1493" s="420">
        <v>195</v>
      </c>
      <c r="E1493" s="420">
        <v>231</v>
      </c>
      <c r="F1493" s="420">
        <v>295</v>
      </c>
      <c r="G1493" s="5"/>
      <c r="H1493" s="58">
        <f t="shared" si="169"/>
        <v>29</v>
      </c>
      <c r="I1493" s="201">
        <f t="shared" si="170"/>
        <v>0.10902255639097744</v>
      </c>
      <c r="K1493" s="128">
        <f t="shared" si="171"/>
        <v>64</v>
      </c>
      <c r="L1493" s="57">
        <f t="shared" si="172"/>
        <v>0.27705627705627706</v>
      </c>
    </row>
    <row r="1494" spans="1:12" ht="12.75" customHeight="1">
      <c r="A1494" s="35" t="s">
        <v>85</v>
      </c>
      <c r="B1494" s="503">
        <v>304</v>
      </c>
      <c r="C1494" s="504">
        <v>346</v>
      </c>
      <c r="D1494" s="420">
        <v>210</v>
      </c>
      <c r="E1494" s="420">
        <v>226</v>
      </c>
      <c r="F1494" s="420">
        <v>246</v>
      </c>
      <c r="G1494" s="5"/>
      <c r="H1494" s="59">
        <f t="shared" si="169"/>
        <v>-58</v>
      </c>
      <c r="I1494" s="358">
        <f t="shared" si="170"/>
        <v>-0.19078947368421054</v>
      </c>
      <c r="K1494" s="128">
        <f t="shared" si="171"/>
        <v>20</v>
      </c>
      <c r="L1494" s="57">
        <f t="shared" si="172"/>
        <v>0.08849557522123894</v>
      </c>
    </row>
    <row r="1495" spans="1:12" ht="12.75">
      <c r="A1495" s="35" t="s">
        <v>75</v>
      </c>
      <c r="B1495" s="503">
        <v>249</v>
      </c>
      <c r="C1495" s="504">
        <v>270</v>
      </c>
      <c r="D1495" s="420">
        <v>164</v>
      </c>
      <c r="E1495" s="420">
        <v>190</v>
      </c>
      <c r="F1495" s="420">
        <v>224</v>
      </c>
      <c r="G1495" s="5"/>
      <c r="H1495" s="59">
        <f t="shared" si="169"/>
        <v>-25</v>
      </c>
      <c r="I1495" s="358">
        <f t="shared" si="170"/>
        <v>-0.10040160642570281</v>
      </c>
      <c r="K1495" s="128">
        <f t="shared" si="171"/>
        <v>34</v>
      </c>
      <c r="L1495" s="57">
        <f t="shared" si="172"/>
        <v>0.17894736842105263</v>
      </c>
    </row>
    <row r="1496" spans="1:12" ht="12.75" customHeight="1">
      <c r="A1496" s="65" t="s">
        <v>50</v>
      </c>
      <c r="B1496" s="503">
        <v>533</v>
      </c>
      <c r="C1496" s="504">
        <v>376</v>
      </c>
      <c r="D1496" s="420">
        <v>203</v>
      </c>
      <c r="E1496" s="420">
        <v>202</v>
      </c>
      <c r="F1496" s="420">
        <v>218</v>
      </c>
      <c r="G1496" s="5"/>
      <c r="H1496" s="59">
        <f t="shared" si="169"/>
        <v>-315</v>
      </c>
      <c r="I1496" s="358">
        <f t="shared" si="170"/>
        <v>-0.5909943714821764</v>
      </c>
      <c r="K1496" s="128">
        <f t="shared" si="171"/>
        <v>16</v>
      </c>
      <c r="L1496" s="57">
        <f t="shared" si="172"/>
        <v>0.07920792079207921</v>
      </c>
    </row>
    <row r="1497" spans="1:12" ht="12.75" customHeight="1">
      <c r="A1497" s="35" t="s">
        <v>89</v>
      </c>
      <c r="B1497" s="503">
        <v>234</v>
      </c>
      <c r="C1497" s="504">
        <v>267</v>
      </c>
      <c r="D1497" s="420">
        <v>123</v>
      </c>
      <c r="E1497" s="420">
        <v>148</v>
      </c>
      <c r="F1497" s="420">
        <v>182</v>
      </c>
      <c r="G1497" s="5"/>
      <c r="H1497" s="59">
        <f t="shared" si="169"/>
        <v>-52</v>
      </c>
      <c r="I1497" s="358">
        <f t="shared" si="170"/>
        <v>-0.2222222222222222</v>
      </c>
      <c r="K1497" s="128">
        <f t="shared" si="171"/>
        <v>34</v>
      </c>
      <c r="L1497" s="57">
        <f t="shared" si="172"/>
        <v>0.22972972972972974</v>
      </c>
    </row>
    <row r="1498" spans="1:12" ht="12.75">
      <c r="A1498" s="35" t="s">
        <v>82</v>
      </c>
      <c r="B1498" s="503">
        <v>206</v>
      </c>
      <c r="C1498" s="504">
        <v>200</v>
      </c>
      <c r="D1498" s="420">
        <v>118</v>
      </c>
      <c r="E1498" s="420">
        <v>134</v>
      </c>
      <c r="F1498" s="420">
        <v>176</v>
      </c>
      <c r="G1498" s="5"/>
      <c r="H1498" s="59">
        <f t="shared" si="169"/>
        <v>-30</v>
      </c>
      <c r="I1498" s="358">
        <f t="shared" si="170"/>
        <v>-0.14563106796116504</v>
      </c>
      <c r="K1498" s="128">
        <f t="shared" si="171"/>
        <v>42</v>
      </c>
      <c r="L1498" s="57">
        <f t="shared" si="172"/>
        <v>0.31343283582089554</v>
      </c>
    </row>
    <row r="1499" spans="1:12" ht="12.75" customHeight="1">
      <c r="A1499" s="35" t="s">
        <v>53</v>
      </c>
      <c r="B1499" s="503">
        <v>192</v>
      </c>
      <c r="C1499" s="504">
        <v>215</v>
      </c>
      <c r="D1499" s="420">
        <v>117</v>
      </c>
      <c r="E1499" s="420">
        <v>162</v>
      </c>
      <c r="F1499" s="420">
        <v>174</v>
      </c>
      <c r="G1499" s="5"/>
      <c r="H1499" s="59">
        <f t="shared" si="169"/>
        <v>-18</v>
      </c>
      <c r="I1499" s="358">
        <f t="shared" si="170"/>
        <v>-0.09375</v>
      </c>
      <c r="K1499" s="128">
        <f t="shared" si="171"/>
        <v>12</v>
      </c>
      <c r="L1499" s="57">
        <f t="shared" si="172"/>
        <v>0.07407407407407407</v>
      </c>
    </row>
    <row r="1500" spans="1:12" ht="12.75" customHeight="1">
      <c r="A1500" s="65" t="s">
        <v>87</v>
      </c>
      <c r="B1500" s="503">
        <v>165</v>
      </c>
      <c r="C1500" s="504">
        <v>177</v>
      </c>
      <c r="D1500" s="420">
        <v>103</v>
      </c>
      <c r="E1500" s="420">
        <v>103</v>
      </c>
      <c r="F1500" s="420">
        <v>164</v>
      </c>
      <c r="G1500" s="5"/>
      <c r="H1500" s="59">
        <f t="shared" si="169"/>
        <v>-1</v>
      </c>
      <c r="I1500" s="358">
        <f t="shared" si="170"/>
        <v>-0.006060606060606061</v>
      </c>
      <c r="K1500" s="128">
        <f t="shared" si="171"/>
        <v>61</v>
      </c>
      <c r="L1500" s="57">
        <f t="shared" si="172"/>
        <v>0.5922330097087378</v>
      </c>
    </row>
    <row r="1501" spans="1:12" ht="12.75" customHeight="1">
      <c r="A1501" s="35" t="s">
        <v>83</v>
      </c>
      <c r="B1501" s="503">
        <v>245</v>
      </c>
      <c r="C1501" s="504">
        <v>276</v>
      </c>
      <c r="D1501" s="420">
        <v>114</v>
      </c>
      <c r="E1501" s="420">
        <v>128</v>
      </c>
      <c r="F1501" s="420">
        <v>153</v>
      </c>
      <c r="G1501" s="5"/>
      <c r="H1501" s="59">
        <f t="shared" si="169"/>
        <v>-92</v>
      </c>
      <c r="I1501" s="358">
        <f t="shared" si="170"/>
        <v>-0.37551020408163266</v>
      </c>
      <c r="K1501" s="128">
        <f t="shared" si="171"/>
        <v>25</v>
      </c>
      <c r="L1501" s="57">
        <f t="shared" si="172"/>
        <v>0.1953125</v>
      </c>
    </row>
    <row r="1502" spans="1:12" ht="12.75" customHeight="1">
      <c r="A1502" s="35" t="s">
        <v>84</v>
      </c>
      <c r="B1502" s="503">
        <v>251</v>
      </c>
      <c r="C1502" s="504">
        <v>214</v>
      </c>
      <c r="D1502" s="420">
        <v>119</v>
      </c>
      <c r="E1502" s="420">
        <v>146</v>
      </c>
      <c r="F1502" s="420">
        <v>138</v>
      </c>
      <c r="G1502" s="5"/>
      <c r="H1502" s="59">
        <f t="shared" si="169"/>
        <v>-113</v>
      </c>
      <c r="I1502" s="358">
        <f t="shared" si="170"/>
        <v>-0.450199203187251</v>
      </c>
      <c r="K1502" s="348">
        <f t="shared" si="171"/>
        <v>-8</v>
      </c>
      <c r="L1502" s="349">
        <f t="shared" si="172"/>
        <v>-0.0547945205479452</v>
      </c>
    </row>
    <row r="1503" spans="1:12" ht="12.75" customHeight="1">
      <c r="A1503" s="35" t="s">
        <v>199</v>
      </c>
      <c r="B1503" s="503">
        <v>196</v>
      </c>
      <c r="C1503" s="504">
        <v>189</v>
      </c>
      <c r="D1503" s="420">
        <v>101</v>
      </c>
      <c r="E1503" s="420">
        <v>121</v>
      </c>
      <c r="F1503" s="420">
        <v>136</v>
      </c>
      <c r="G1503" s="5"/>
      <c r="H1503" s="59">
        <f t="shared" si="169"/>
        <v>-60</v>
      </c>
      <c r="I1503" s="358">
        <f t="shared" si="170"/>
        <v>-0.30612244897959184</v>
      </c>
      <c r="K1503" s="128">
        <f t="shared" si="171"/>
        <v>15</v>
      </c>
      <c r="L1503" s="57">
        <f t="shared" si="172"/>
        <v>0.12396694214876033</v>
      </c>
    </row>
    <row r="1504" spans="1:12" ht="12.75" customHeight="1">
      <c r="A1504" s="321" t="s">
        <v>250</v>
      </c>
      <c r="B1504" s="503">
        <v>80</v>
      </c>
      <c r="C1504" s="504">
        <v>85</v>
      </c>
      <c r="D1504" s="420">
        <v>63</v>
      </c>
      <c r="E1504" s="420">
        <v>101</v>
      </c>
      <c r="F1504" s="420">
        <v>134</v>
      </c>
      <c r="G1504" s="5"/>
      <c r="H1504" s="58">
        <f t="shared" si="169"/>
        <v>54</v>
      </c>
      <c r="I1504" s="201">
        <f t="shared" si="170"/>
        <v>0.675</v>
      </c>
      <c r="K1504" s="128">
        <f t="shared" si="171"/>
        <v>33</v>
      </c>
      <c r="L1504" s="57">
        <f t="shared" si="172"/>
        <v>0.32673267326732675</v>
      </c>
    </row>
    <row r="1505" spans="1:12" ht="12.75" customHeight="1">
      <c r="A1505" s="35" t="s">
        <v>65</v>
      </c>
      <c r="B1505" s="503">
        <v>174</v>
      </c>
      <c r="C1505" s="504">
        <v>157</v>
      </c>
      <c r="D1505" s="420">
        <v>90</v>
      </c>
      <c r="E1505" s="420">
        <v>111</v>
      </c>
      <c r="F1505" s="420">
        <v>134</v>
      </c>
      <c r="G1505" s="5"/>
      <c r="H1505" s="59">
        <f t="shared" si="169"/>
        <v>-40</v>
      </c>
      <c r="I1505" s="358">
        <f t="shared" si="170"/>
        <v>-0.22988505747126436</v>
      </c>
      <c r="K1505" s="128">
        <f t="shared" si="171"/>
        <v>23</v>
      </c>
      <c r="L1505" s="57">
        <f t="shared" si="172"/>
        <v>0.2072072072072072</v>
      </c>
    </row>
    <row r="1506" spans="1:12" ht="12.75" customHeight="1">
      <c r="A1506" s="65" t="s">
        <v>60</v>
      </c>
      <c r="B1506" s="503">
        <v>149</v>
      </c>
      <c r="C1506" s="504">
        <v>157</v>
      </c>
      <c r="D1506" s="420">
        <v>75</v>
      </c>
      <c r="E1506" s="420">
        <v>109</v>
      </c>
      <c r="F1506" s="420">
        <v>132</v>
      </c>
      <c r="G1506" s="5"/>
      <c r="H1506" s="59">
        <f t="shared" si="169"/>
        <v>-17</v>
      </c>
      <c r="I1506" s="358">
        <f t="shared" si="170"/>
        <v>-0.11409395973154363</v>
      </c>
      <c r="K1506" s="128">
        <f t="shared" si="171"/>
        <v>23</v>
      </c>
      <c r="L1506" s="57">
        <f t="shared" si="172"/>
        <v>0.21100917431192662</v>
      </c>
    </row>
    <row r="1507" spans="1:12" ht="12.75" customHeight="1">
      <c r="A1507" s="65" t="s">
        <v>62</v>
      </c>
      <c r="B1507" s="503">
        <v>97</v>
      </c>
      <c r="C1507" s="504">
        <v>178</v>
      </c>
      <c r="D1507" s="420">
        <v>98</v>
      </c>
      <c r="E1507" s="420">
        <v>124</v>
      </c>
      <c r="F1507" s="420">
        <v>129</v>
      </c>
      <c r="G1507" s="5"/>
      <c r="H1507" s="58">
        <f t="shared" si="169"/>
        <v>32</v>
      </c>
      <c r="I1507" s="201">
        <f t="shared" si="170"/>
        <v>0.32989690721649484</v>
      </c>
      <c r="K1507" s="128">
        <f t="shared" si="171"/>
        <v>5</v>
      </c>
      <c r="L1507" s="57">
        <f t="shared" si="172"/>
        <v>0.04032258064516129</v>
      </c>
    </row>
    <row r="1508" spans="1:12" ht="12.75">
      <c r="A1508" s="35" t="s">
        <v>72</v>
      </c>
      <c r="B1508" s="503">
        <v>209</v>
      </c>
      <c r="C1508" s="504">
        <v>177</v>
      </c>
      <c r="D1508" s="420">
        <v>102</v>
      </c>
      <c r="E1508" s="420">
        <v>112</v>
      </c>
      <c r="F1508" s="420">
        <v>117</v>
      </c>
      <c r="G1508" s="5"/>
      <c r="H1508" s="59">
        <f t="shared" si="169"/>
        <v>-92</v>
      </c>
      <c r="I1508" s="358">
        <f t="shared" si="170"/>
        <v>-0.44019138755980863</v>
      </c>
      <c r="K1508" s="128">
        <f t="shared" si="171"/>
        <v>5</v>
      </c>
      <c r="L1508" s="57">
        <f t="shared" si="172"/>
        <v>0.044642857142857144</v>
      </c>
    </row>
    <row r="1509" spans="1:12" ht="12.75" customHeight="1">
      <c r="A1509" s="291"/>
      <c r="B1509" s="37"/>
      <c r="C1509" s="37"/>
      <c r="D1509" s="216"/>
      <c r="E1509" s="11"/>
      <c r="F1509" s="11"/>
      <c r="G1509" s="5"/>
      <c r="H1509" s="100"/>
      <c r="I1509" s="71"/>
      <c r="K1509" s="100"/>
      <c r="L1509" s="71"/>
    </row>
    <row r="1510" spans="1:12" ht="12.75" customHeight="1">
      <c r="A1510" s="291"/>
      <c r="B1510" s="37"/>
      <c r="C1510" s="37"/>
      <c r="D1510" s="216"/>
      <c r="E1510" s="11"/>
      <c r="F1510" s="11"/>
      <c r="G1510" s="5"/>
      <c r="H1510" s="100"/>
      <c r="I1510" s="71"/>
      <c r="K1510" s="100"/>
      <c r="L1510" s="71"/>
    </row>
    <row r="1512" spans="1:12" ht="12.75" customHeight="1">
      <c r="A1512" s="168">
        <v>39122</v>
      </c>
      <c r="B1512" s="169"/>
      <c r="D1512" s="87"/>
      <c r="E1512" s="170">
        <v>23</v>
      </c>
      <c r="F1512" s="21"/>
      <c r="G1512" s="169"/>
      <c r="H1512" s="169"/>
      <c r="L1512" s="170" t="s">
        <v>175</v>
      </c>
    </row>
    <row r="1513" spans="1:12" ht="12" customHeight="1">
      <c r="A1513" s="568" t="s">
        <v>375</v>
      </c>
      <c r="B1513" s="568"/>
      <c r="C1513" s="568"/>
      <c r="D1513" s="568"/>
      <c r="E1513" s="568"/>
      <c r="F1513" s="568"/>
      <c r="G1513" s="568"/>
      <c r="H1513" s="568"/>
      <c r="I1513" s="568"/>
      <c r="J1513" s="568"/>
      <c r="K1513" s="568"/>
      <c r="L1513" s="568"/>
    </row>
    <row r="1514" spans="1:12" ht="12" customHeight="1">
      <c r="A1514" s="568" t="s">
        <v>200</v>
      </c>
      <c r="B1514" s="568"/>
      <c r="C1514" s="568"/>
      <c r="D1514" s="568"/>
      <c r="E1514" s="568"/>
      <c r="F1514" s="568"/>
      <c r="G1514" s="568"/>
      <c r="H1514" s="568"/>
      <c r="I1514" s="568"/>
      <c r="J1514" s="568"/>
      <c r="K1514" s="568"/>
      <c r="L1514" s="568"/>
    </row>
    <row r="1515" spans="1:9" ht="12" customHeight="1">
      <c r="A1515" s="112"/>
      <c r="B1515" s="83"/>
      <c r="C1515" s="83"/>
      <c r="D1515" s="83"/>
      <c r="E1515" s="83"/>
      <c r="F1515" s="384"/>
      <c r="H1515" s="84"/>
      <c r="I1515" s="85"/>
    </row>
    <row r="1516" spans="1:12" ht="12" customHeight="1">
      <c r="A1516" s="146"/>
      <c r="B1516" s="147"/>
      <c r="C1516" s="147"/>
      <c r="D1516" s="147"/>
      <c r="E1516" s="147"/>
      <c r="F1516" s="373"/>
      <c r="G1516" s="5"/>
      <c r="H1516" s="137" t="s">
        <v>169</v>
      </c>
      <c r="I1516" s="137" t="s">
        <v>0</v>
      </c>
      <c r="K1516" s="137" t="s">
        <v>169</v>
      </c>
      <c r="L1516" s="137" t="s">
        <v>0</v>
      </c>
    </row>
    <row r="1517" spans="1:12" ht="12" customHeight="1">
      <c r="A1517" s="148" t="s">
        <v>212</v>
      </c>
      <c r="B1517" s="149"/>
      <c r="C1517" s="150"/>
      <c r="D1517" s="149"/>
      <c r="E1517" s="149"/>
      <c r="F1517" s="374"/>
      <c r="G1517" s="5"/>
      <c r="H1517" s="138" t="s">
        <v>2</v>
      </c>
      <c r="I1517" s="138" t="s">
        <v>2</v>
      </c>
      <c r="K1517" s="138" t="s">
        <v>2</v>
      </c>
      <c r="L1517" s="138" t="s">
        <v>2</v>
      </c>
    </row>
    <row r="1518" spans="1:12" ht="12" customHeight="1">
      <c r="A1518" s="153"/>
      <c r="B1518" s="152"/>
      <c r="C1518" s="152"/>
      <c r="D1518" s="152"/>
      <c r="E1518" s="152"/>
      <c r="F1518" s="375"/>
      <c r="H1518" s="139">
        <v>2004</v>
      </c>
      <c r="I1518" s="139">
        <v>2004</v>
      </c>
      <c r="K1518" s="139">
        <v>2007</v>
      </c>
      <c r="L1518" s="139">
        <v>2007</v>
      </c>
    </row>
    <row r="1519" spans="1:12" ht="12" customHeight="1">
      <c r="A1519" s="157"/>
      <c r="B1519" s="136">
        <v>2004</v>
      </c>
      <c r="C1519" s="136">
        <v>2005</v>
      </c>
      <c r="D1519" s="361">
        <v>2006</v>
      </c>
      <c r="E1519" s="361">
        <v>2007</v>
      </c>
      <c r="F1519" s="361">
        <v>2008</v>
      </c>
      <c r="G1519" s="197"/>
      <c r="H1519" s="136" t="s">
        <v>354</v>
      </c>
      <c r="I1519" s="136" t="s">
        <v>354</v>
      </c>
      <c r="K1519" s="136" t="s">
        <v>354</v>
      </c>
      <c r="L1519" s="136" t="s">
        <v>354</v>
      </c>
    </row>
    <row r="1520" spans="1:12" ht="12.75" customHeight="1">
      <c r="A1520" s="65" t="s">
        <v>55</v>
      </c>
      <c r="B1520" s="503">
        <v>95</v>
      </c>
      <c r="C1520" s="504">
        <v>115</v>
      </c>
      <c r="D1520" s="420">
        <v>80</v>
      </c>
      <c r="E1520" s="420">
        <v>117</v>
      </c>
      <c r="F1520" s="420">
        <v>116</v>
      </c>
      <c r="G1520" s="5"/>
      <c r="H1520" s="58">
        <f>(F1520-B1520)</f>
        <v>21</v>
      </c>
      <c r="I1520" s="201">
        <f>(F1520-B1520)/B1520</f>
        <v>0.22105263157894736</v>
      </c>
      <c r="K1520" s="348">
        <f aca="true" t="shared" si="173" ref="K1520:K1547">(F1520-E1520)</f>
        <v>-1</v>
      </c>
      <c r="L1520" s="349">
        <f aca="true" t="shared" si="174" ref="L1520:L1547">(F1520-E1520)/E1520</f>
        <v>-0.008547008547008548</v>
      </c>
    </row>
    <row r="1521" spans="1:12" ht="12.75">
      <c r="A1521" s="113" t="s">
        <v>244</v>
      </c>
      <c r="B1521" s="503">
        <v>111</v>
      </c>
      <c r="C1521" s="504">
        <v>120</v>
      </c>
      <c r="D1521" s="420">
        <v>90</v>
      </c>
      <c r="E1521" s="420">
        <v>91</v>
      </c>
      <c r="F1521" s="420">
        <v>115</v>
      </c>
      <c r="G1521" s="5"/>
      <c r="H1521" s="58">
        <f>(F1521-B1521)</f>
        <v>4</v>
      </c>
      <c r="I1521" s="201">
        <f>(F1521-B1521)/B1521</f>
        <v>0.036036036036036036</v>
      </c>
      <c r="K1521" s="128">
        <f t="shared" si="173"/>
        <v>24</v>
      </c>
      <c r="L1521" s="57">
        <f t="shared" si="174"/>
        <v>0.26373626373626374</v>
      </c>
    </row>
    <row r="1522" spans="1:12" ht="14.25" customHeight="1">
      <c r="A1522" s="65" t="s">
        <v>246</v>
      </c>
      <c r="B1522" s="503">
        <v>8</v>
      </c>
      <c r="C1522" s="504">
        <v>92</v>
      </c>
      <c r="D1522" s="420">
        <v>64</v>
      </c>
      <c r="E1522" s="420">
        <v>89</v>
      </c>
      <c r="F1522" s="420">
        <v>111</v>
      </c>
      <c r="G1522" s="5"/>
      <c r="H1522" s="58">
        <f>(F1522-B1522)</f>
        <v>103</v>
      </c>
      <c r="I1522" s="201">
        <f>(F1522-B1522)/B1522</f>
        <v>12.875</v>
      </c>
      <c r="K1522" s="128">
        <f t="shared" si="173"/>
        <v>22</v>
      </c>
      <c r="L1522" s="57">
        <f t="shared" si="174"/>
        <v>0.24719101123595505</v>
      </c>
    </row>
    <row r="1523" spans="1:12" ht="12.75" customHeight="1">
      <c r="A1523" s="65" t="s">
        <v>178</v>
      </c>
      <c r="B1523" s="503">
        <v>244</v>
      </c>
      <c r="C1523" s="504">
        <v>204</v>
      </c>
      <c r="D1523" s="420">
        <v>131</v>
      </c>
      <c r="E1523" s="420">
        <v>106</v>
      </c>
      <c r="F1523" s="420">
        <v>107</v>
      </c>
      <c r="G1523" s="5"/>
      <c r="H1523" s="59">
        <f>(F1523-B1523)</f>
        <v>-137</v>
      </c>
      <c r="I1523" s="358">
        <f>(F1523-B1523)/B1523</f>
        <v>-0.5614754098360656</v>
      </c>
      <c r="J1523" s="352"/>
      <c r="K1523" s="128">
        <f t="shared" si="173"/>
        <v>1</v>
      </c>
      <c r="L1523" s="57">
        <f t="shared" si="174"/>
        <v>0.009433962264150943</v>
      </c>
    </row>
    <row r="1524" spans="1:12" ht="12.75">
      <c r="A1524" s="35" t="s">
        <v>384</v>
      </c>
      <c r="B1524" s="422"/>
      <c r="C1524" s="422"/>
      <c r="D1524" s="422"/>
      <c r="E1524" s="422"/>
      <c r="F1524" s="421">
        <v>107</v>
      </c>
      <c r="G1524" s="5"/>
      <c r="H1524" s="58" t="s">
        <v>255</v>
      </c>
      <c r="I1524" s="58" t="s">
        <v>255</v>
      </c>
      <c r="K1524" s="128" t="s">
        <v>255</v>
      </c>
      <c r="L1524" s="128" t="s">
        <v>255</v>
      </c>
    </row>
    <row r="1525" spans="1:12" ht="12.75">
      <c r="A1525" s="35" t="s">
        <v>252</v>
      </c>
      <c r="B1525" s="422"/>
      <c r="C1525" s="504">
        <v>15</v>
      </c>
      <c r="D1525" s="421">
        <v>31</v>
      </c>
      <c r="E1525" s="421">
        <v>67</v>
      </c>
      <c r="F1525" s="421">
        <v>104</v>
      </c>
      <c r="G1525" s="5"/>
      <c r="H1525" s="58" t="s">
        <v>255</v>
      </c>
      <c r="I1525" s="58" t="s">
        <v>255</v>
      </c>
      <c r="K1525" s="128">
        <f t="shared" si="173"/>
        <v>37</v>
      </c>
      <c r="L1525" s="57">
        <f t="shared" si="174"/>
        <v>0.5522388059701493</v>
      </c>
    </row>
    <row r="1526" spans="1:12" ht="12.75" customHeight="1">
      <c r="A1526" s="65" t="s">
        <v>74</v>
      </c>
      <c r="B1526" s="503">
        <v>135</v>
      </c>
      <c r="C1526" s="504">
        <v>167</v>
      </c>
      <c r="D1526" s="420">
        <v>79</v>
      </c>
      <c r="E1526" s="420">
        <v>92</v>
      </c>
      <c r="F1526" s="420">
        <v>94</v>
      </c>
      <c r="G1526" s="5"/>
      <c r="H1526" s="59">
        <f>(F1526-B1526)</f>
        <v>-41</v>
      </c>
      <c r="I1526" s="358">
        <f>(F1526-B1526)/B1526</f>
        <v>-0.3037037037037037</v>
      </c>
      <c r="K1526" s="128">
        <f t="shared" si="173"/>
        <v>2</v>
      </c>
      <c r="L1526" s="57">
        <f t="shared" si="174"/>
        <v>0.021739130434782608</v>
      </c>
    </row>
    <row r="1527" spans="1:12" ht="12.75" customHeight="1">
      <c r="A1527" s="35" t="s">
        <v>66</v>
      </c>
      <c r="B1527" s="503">
        <v>164</v>
      </c>
      <c r="C1527" s="504">
        <v>178</v>
      </c>
      <c r="D1527" s="420">
        <v>68</v>
      </c>
      <c r="E1527" s="420">
        <v>93</v>
      </c>
      <c r="F1527" s="420">
        <v>91</v>
      </c>
      <c r="G1527" s="5"/>
      <c r="H1527" s="59">
        <f>(F1527-B1527)</f>
        <v>-73</v>
      </c>
      <c r="I1527" s="358">
        <f>(F1527-B1527)/B1527</f>
        <v>-0.4451219512195122</v>
      </c>
      <c r="K1527" s="348">
        <f t="shared" si="173"/>
        <v>-2</v>
      </c>
      <c r="L1527" s="349">
        <f t="shared" si="174"/>
        <v>-0.021505376344086023</v>
      </c>
    </row>
    <row r="1528" spans="1:12" ht="12.75" customHeight="1">
      <c r="A1528" s="66" t="s">
        <v>245</v>
      </c>
      <c r="B1528" s="503">
        <v>140</v>
      </c>
      <c r="C1528" s="504">
        <v>137</v>
      </c>
      <c r="D1528" s="420">
        <v>85</v>
      </c>
      <c r="E1528" s="420">
        <v>78</v>
      </c>
      <c r="F1528" s="420">
        <v>82</v>
      </c>
      <c r="G1528" s="5"/>
      <c r="H1528" s="59">
        <f>(F1528-B1528)</f>
        <v>-58</v>
      </c>
      <c r="I1528" s="358">
        <f>(F1528-B1528)/B1528</f>
        <v>-0.4142857142857143</v>
      </c>
      <c r="K1528" s="128">
        <f t="shared" si="173"/>
        <v>4</v>
      </c>
      <c r="L1528" s="57">
        <f t="shared" si="174"/>
        <v>0.05128205128205128</v>
      </c>
    </row>
    <row r="1529" spans="1:12" ht="12.75" customHeight="1">
      <c r="A1529" s="35" t="s">
        <v>77</v>
      </c>
      <c r="B1529" s="503">
        <v>150</v>
      </c>
      <c r="C1529" s="504">
        <v>133</v>
      </c>
      <c r="D1529" s="420">
        <v>53</v>
      </c>
      <c r="E1529" s="420">
        <v>74</v>
      </c>
      <c r="F1529" s="420">
        <v>82</v>
      </c>
      <c r="G1529" s="5"/>
      <c r="H1529" s="59">
        <f>(F1529-B1529)</f>
        <v>-68</v>
      </c>
      <c r="I1529" s="358">
        <f>(F1529-B1529)/B1529</f>
        <v>-0.4533333333333333</v>
      </c>
      <c r="K1529" s="128">
        <f t="shared" si="173"/>
        <v>8</v>
      </c>
      <c r="L1529" s="57">
        <f t="shared" si="174"/>
        <v>0.10810810810810811</v>
      </c>
    </row>
    <row r="1530" spans="1:12" ht="12.75" customHeight="1">
      <c r="A1530" s="35" t="s">
        <v>67</v>
      </c>
      <c r="B1530" s="503">
        <v>163</v>
      </c>
      <c r="C1530" s="504">
        <v>169</v>
      </c>
      <c r="D1530" s="420">
        <v>95</v>
      </c>
      <c r="E1530" s="420">
        <v>91</v>
      </c>
      <c r="F1530" s="420">
        <v>78</v>
      </c>
      <c r="G1530" s="5"/>
      <c r="H1530" s="58" t="s">
        <v>255</v>
      </c>
      <c r="I1530" s="58" t="s">
        <v>255</v>
      </c>
      <c r="K1530" s="348">
        <f t="shared" si="173"/>
        <v>-13</v>
      </c>
      <c r="L1530" s="349">
        <f t="shared" si="174"/>
        <v>-0.14285714285714285</v>
      </c>
    </row>
    <row r="1531" spans="1:12" ht="12.75" customHeight="1">
      <c r="A1531" s="65" t="s">
        <v>70</v>
      </c>
      <c r="B1531" s="503">
        <v>189</v>
      </c>
      <c r="C1531" s="504">
        <v>152</v>
      </c>
      <c r="D1531" s="420">
        <v>81</v>
      </c>
      <c r="E1531" s="420">
        <v>69</v>
      </c>
      <c r="F1531" s="420">
        <v>73</v>
      </c>
      <c r="G1531" s="5"/>
      <c r="H1531" s="59">
        <f>(F1531-B1531)</f>
        <v>-116</v>
      </c>
      <c r="I1531" s="358">
        <f>(F1531-B1531)/B1531</f>
        <v>-0.6137566137566137</v>
      </c>
      <c r="K1531" s="128">
        <f t="shared" si="173"/>
        <v>4</v>
      </c>
      <c r="L1531" s="57">
        <f t="shared" si="174"/>
        <v>0.057971014492753624</v>
      </c>
    </row>
    <row r="1532" spans="1:12" ht="12.75" customHeight="1">
      <c r="A1532" s="217" t="s">
        <v>317</v>
      </c>
      <c r="B1532" s="503">
        <v>87</v>
      </c>
      <c r="C1532" s="504">
        <v>82</v>
      </c>
      <c r="D1532" s="420">
        <v>50</v>
      </c>
      <c r="E1532" s="420">
        <v>57</v>
      </c>
      <c r="F1532" s="420">
        <v>69</v>
      </c>
      <c r="G1532" s="5"/>
      <c r="H1532" s="59">
        <f>(F1532-B1532)</f>
        <v>-18</v>
      </c>
      <c r="I1532" s="358">
        <f>(F1532-B1532)/B1532</f>
        <v>-0.20689655172413793</v>
      </c>
      <c r="K1532" s="128">
        <f t="shared" si="173"/>
        <v>12</v>
      </c>
      <c r="L1532" s="57">
        <f t="shared" si="174"/>
        <v>0.21052631578947367</v>
      </c>
    </row>
    <row r="1533" spans="1:12" ht="12.75" customHeight="1">
      <c r="A1533" s="217" t="s">
        <v>202</v>
      </c>
      <c r="B1533" s="503">
        <v>32</v>
      </c>
      <c r="C1533" s="504">
        <v>54</v>
      </c>
      <c r="D1533" s="420">
        <v>25</v>
      </c>
      <c r="E1533" s="420">
        <v>53</v>
      </c>
      <c r="F1533" s="420">
        <v>62</v>
      </c>
      <c r="G1533" s="5"/>
      <c r="H1533" s="58">
        <f>(F1533-B1533)</f>
        <v>30</v>
      </c>
      <c r="I1533" s="201">
        <f>(F1533-B1533)/B1533</f>
        <v>0.9375</v>
      </c>
      <c r="K1533" s="128">
        <f t="shared" si="173"/>
        <v>9</v>
      </c>
      <c r="L1533" s="57">
        <f t="shared" si="174"/>
        <v>0.16981132075471697</v>
      </c>
    </row>
    <row r="1534" spans="1:12" ht="12.75" customHeight="1">
      <c r="A1534" s="65" t="s">
        <v>80</v>
      </c>
      <c r="B1534" s="503">
        <v>50</v>
      </c>
      <c r="C1534" s="504">
        <v>62</v>
      </c>
      <c r="D1534" s="420">
        <v>28</v>
      </c>
      <c r="E1534" s="420">
        <v>40</v>
      </c>
      <c r="F1534" s="420">
        <v>48</v>
      </c>
      <c r="G1534" s="5"/>
      <c r="H1534" s="58" t="s">
        <v>255</v>
      </c>
      <c r="I1534" s="58" t="s">
        <v>255</v>
      </c>
      <c r="K1534" s="128">
        <f t="shared" si="173"/>
        <v>8</v>
      </c>
      <c r="L1534" s="57">
        <f t="shared" si="174"/>
        <v>0.2</v>
      </c>
    </row>
    <row r="1535" spans="1:12" ht="12.75" customHeight="1">
      <c r="A1535" s="502" t="s">
        <v>211</v>
      </c>
      <c r="B1535" s="503">
        <v>17</v>
      </c>
      <c r="C1535" s="505">
        <v>34</v>
      </c>
      <c r="D1535" s="420">
        <v>30</v>
      </c>
      <c r="E1535" s="420">
        <v>43</v>
      </c>
      <c r="F1535" s="420">
        <v>44</v>
      </c>
      <c r="G1535" s="5"/>
      <c r="H1535" s="58">
        <f aca="true" t="shared" si="175" ref="H1535:H1546">(F1535-B1535)</f>
        <v>27</v>
      </c>
      <c r="I1535" s="201">
        <f aca="true" t="shared" si="176" ref="I1535:I1546">(F1535-B1535)/B1535</f>
        <v>1.588235294117647</v>
      </c>
      <c r="K1535" s="128">
        <f t="shared" si="173"/>
        <v>1</v>
      </c>
      <c r="L1535" s="57">
        <f t="shared" si="174"/>
        <v>0.023255813953488372</v>
      </c>
    </row>
    <row r="1536" spans="1:12" ht="12.75" customHeight="1">
      <c r="A1536" s="65" t="s">
        <v>59</v>
      </c>
      <c r="B1536" s="503">
        <v>16</v>
      </c>
      <c r="C1536" s="504">
        <v>29</v>
      </c>
      <c r="D1536" s="420">
        <v>23</v>
      </c>
      <c r="E1536" s="420">
        <v>55</v>
      </c>
      <c r="F1536" s="420">
        <v>43</v>
      </c>
      <c r="G1536" s="5"/>
      <c r="H1536" s="58">
        <f t="shared" si="175"/>
        <v>27</v>
      </c>
      <c r="I1536" s="201">
        <f t="shared" si="176"/>
        <v>1.6875</v>
      </c>
      <c r="K1536" s="348">
        <f t="shared" si="173"/>
        <v>-12</v>
      </c>
      <c r="L1536" s="349">
        <f t="shared" si="174"/>
        <v>-0.21818181818181817</v>
      </c>
    </row>
    <row r="1537" spans="1:12" ht="12.75" customHeight="1">
      <c r="A1537" s="35" t="s">
        <v>71</v>
      </c>
      <c r="B1537" s="503">
        <v>48</v>
      </c>
      <c r="C1537" s="504">
        <v>48</v>
      </c>
      <c r="D1537" s="420">
        <v>35</v>
      </c>
      <c r="E1537" s="420">
        <v>37</v>
      </c>
      <c r="F1537" s="420">
        <v>41</v>
      </c>
      <c r="G1537" s="5"/>
      <c r="H1537" s="59">
        <f t="shared" si="175"/>
        <v>-7</v>
      </c>
      <c r="I1537" s="358">
        <f t="shared" si="176"/>
        <v>-0.14583333333333334</v>
      </c>
      <c r="K1537" s="128">
        <f t="shared" si="173"/>
        <v>4</v>
      </c>
      <c r="L1537" s="57">
        <f t="shared" si="174"/>
        <v>0.10810810810810811</v>
      </c>
    </row>
    <row r="1538" spans="1:12" ht="12.75" customHeight="1">
      <c r="A1538" s="113" t="s">
        <v>206</v>
      </c>
      <c r="B1538" s="503">
        <v>61</v>
      </c>
      <c r="C1538" s="504">
        <v>46</v>
      </c>
      <c r="D1538" s="420">
        <v>22</v>
      </c>
      <c r="E1538" s="420">
        <v>30</v>
      </c>
      <c r="F1538" s="420">
        <v>40</v>
      </c>
      <c r="G1538" s="5"/>
      <c r="H1538" s="59">
        <f t="shared" si="175"/>
        <v>-21</v>
      </c>
      <c r="I1538" s="358">
        <f t="shared" si="176"/>
        <v>-0.3442622950819672</v>
      </c>
      <c r="K1538" s="128">
        <f t="shared" si="173"/>
        <v>10</v>
      </c>
      <c r="L1538" s="57">
        <f t="shared" si="174"/>
        <v>0.3333333333333333</v>
      </c>
    </row>
    <row r="1539" spans="1:12" ht="12.75" customHeight="1">
      <c r="A1539" s="35" t="s">
        <v>73</v>
      </c>
      <c r="B1539" s="503">
        <v>99</v>
      </c>
      <c r="C1539" s="504">
        <v>68</v>
      </c>
      <c r="D1539" s="420">
        <v>36</v>
      </c>
      <c r="E1539" s="420">
        <v>34</v>
      </c>
      <c r="F1539" s="420">
        <v>38</v>
      </c>
      <c r="H1539" s="59">
        <f t="shared" si="175"/>
        <v>-61</v>
      </c>
      <c r="I1539" s="358">
        <f t="shared" si="176"/>
        <v>-0.6161616161616161</v>
      </c>
      <c r="K1539" s="128">
        <f t="shared" si="173"/>
        <v>4</v>
      </c>
      <c r="L1539" s="57">
        <f t="shared" si="174"/>
        <v>0.11764705882352941</v>
      </c>
    </row>
    <row r="1540" spans="1:12" ht="12.75" customHeight="1">
      <c r="A1540" s="35" t="s">
        <v>54</v>
      </c>
      <c r="B1540" s="503">
        <v>58</v>
      </c>
      <c r="C1540" s="504">
        <v>60</v>
      </c>
      <c r="D1540" s="420">
        <v>27</v>
      </c>
      <c r="E1540" s="420">
        <v>32</v>
      </c>
      <c r="F1540" s="420">
        <v>35</v>
      </c>
      <c r="G1540" s="5"/>
      <c r="H1540" s="59">
        <f t="shared" si="175"/>
        <v>-23</v>
      </c>
      <c r="I1540" s="358">
        <f t="shared" si="176"/>
        <v>-0.39655172413793105</v>
      </c>
      <c r="K1540" s="128">
        <f t="shared" si="173"/>
        <v>3</v>
      </c>
      <c r="L1540" s="57">
        <f t="shared" si="174"/>
        <v>0.09375</v>
      </c>
    </row>
    <row r="1541" spans="1:12" ht="12.75" customHeight="1">
      <c r="A1541" s="217" t="s">
        <v>243</v>
      </c>
      <c r="B1541" s="503">
        <v>39</v>
      </c>
      <c r="C1541" s="504">
        <v>39</v>
      </c>
      <c r="D1541" s="420">
        <v>13</v>
      </c>
      <c r="E1541" s="420">
        <v>23</v>
      </c>
      <c r="F1541" s="420">
        <v>33</v>
      </c>
      <c r="G1541" s="5"/>
      <c r="H1541" s="59">
        <f t="shared" si="175"/>
        <v>-6</v>
      </c>
      <c r="I1541" s="358">
        <f t="shared" si="176"/>
        <v>-0.15384615384615385</v>
      </c>
      <c r="K1541" s="128">
        <f t="shared" si="173"/>
        <v>10</v>
      </c>
      <c r="L1541" s="57">
        <f t="shared" si="174"/>
        <v>0.43478260869565216</v>
      </c>
    </row>
    <row r="1542" spans="1:12" ht="12.75" customHeight="1">
      <c r="A1542" s="65" t="s">
        <v>205</v>
      </c>
      <c r="B1542" s="503">
        <v>47</v>
      </c>
      <c r="C1542" s="504">
        <v>54</v>
      </c>
      <c r="D1542" s="420">
        <v>22</v>
      </c>
      <c r="E1542" s="420">
        <v>27</v>
      </c>
      <c r="F1542" s="420">
        <v>31</v>
      </c>
      <c r="G1542" s="5"/>
      <c r="H1542" s="59">
        <f t="shared" si="175"/>
        <v>-16</v>
      </c>
      <c r="I1542" s="358">
        <f t="shared" si="176"/>
        <v>-0.3404255319148936</v>
      </c>
      <c r="K1542" s="128">
        <f t="shared" si="173"/>
        <v>4</v>
      </c>
      <c r="L1542" s="57">
        <f t="shared" si="174"/>
        <v>0.14814814814814814</v>
      </c>
    </row>
    <row r="1543" spans="1:12" ht="12.75" customHeight="1">
      <c r="A1543" s="35" t="s">
        <v>88</v>
      </c>
      <c r="B1543" s="503">
        <v>25</v>
      </c>
      <c r="C1543" s="504">
        <v>36</v>
      </c>
      <c r="D1543" s="420">
        <v>32</v>
      </c>
      <c r="E1543" s="420">
        <v>25</v>
      </c>
      <c r="F1543" s="420">
        <v>30</v>
      </c>
      <c r="G1543" s="5"/>
      <c r="H1543" s="58">
        <f t="shared" si="175"/>
        <v>5</v>
      </c>
      <c r="I1543" s="201">
        <f t="shared" si="176"/>
        <v>0.2</v>
      </c>
      <c r="K1543" s="128">
        <f t="shared" si="173"/>
        <v>5</v>
      </c>
      <c r="L1543" s="57">
        <f t="shared" si="174"/>
        <v>0.2</v>
      </c>
    </row>
    <row r="1544" spans="1:12" ht="12.75" customHeight="1">
      <c r="A1544" s="319" t="s">
        <v>58</v>
      </c>
      <c r="B1544" s="503">
        <v>55</v>
      </c>
      <c r="C1544" s="504">
        <v>59</v>
      </c>
      <c r="D1544" s="420">
        <v>28</v>
      </c>
      <c r="E1544" s="420">
        <v>40</v>
      </c>
      <c r="F1544" s="420">
        <v>29</v>
      </c>
      <c r="G1544" s="5"/>
      <c r="H1544" s="59">
        <f t="shared" si="175"/>
        <v>-26</v>
      </c>
      <c r="I1544" s="358">
        <f t="shared" si="176"/>
        <v>-0.4727272727272727</v>
      </c>
      <c r="K1544" s="348">
        <f t="shared" si="173"/>
        <v>-11</v>
      </c>
      <c r="L1544" s="349">
        <f t="shared" si="174"/>
        <v>-0.275</v>
      </c>
    </row>
    <row r="1545" spans="1:12" ht="12.75" customHeight="1">
      <c r="A1545" s="65" t="s">
        <v>204</v>
      </c>
      <c r="B1545" s="503">
        <v>51</v>
      </c>
      <c r="C1545" s="504">
        <v>69</v>
      </c>
      <c r="D1545" s="420">
        <v>35</v>
      </c>
      <c r="E1545" s="420">
        <v>36</v>
      </c>
      <c r="F1545" s="420">
        <v>25</v>
      </c>
      <c r="G1545" s="5"/>
      <c r="H1545" s="59">
        <f t="shared" si="175"/>
        <v>-26</v>
      </c>
      <c r="I1545" s="358">
        <f t="shared" si="176"/>
        <v>-0.5098039215686274</v>
      </c>
      <c r="K1545" s="348">
        <f t="shared" si="173"/>
        <v>-11</v>
      </c>
      <c r="L1545" s="349">
        <f t="shared" si="174"/>
        <v>-0.3055555555555556</v>
      </c>
    </row>
    <row r="1546" spans="1:12" ht="12.75" customHeight="1">
      <c r="A1546" s="65" t="s">
        <v>78</v>
      </c>
      <c r="B1546" s="503">
        <v>35</v>
      </c>
      <c r="C1546" s="504">
        <v>46</v>
      </c>
      <c r="D1546" s="420">
        <v>28</v>
      </c>
      <c r="E1546" s="420">
        <v>33</v>
      </c>
      <c r="F1546" s="420">
        <v>25</v>
      </c>
      <c r="G1546" s="5"/>
      <c r="H1546" s="59">
        <f t="shared" si="175"/>
        <v>-10</v>
      </c>
      <c r="I1546" s="358">
        <f t="shared" si="176"/>
        <v>-0.2857142857142857</v>
      </c>
      <c r="K1546" s="348">
        <f t="shared" si="173"/>
        <v>-8</v>
      </c>
      <c r="L1546" s="349">
        <f t="shared" si="174"/>
        <v>-0.24242424242424243</v>
      </c>
    </row>
    <row r="1547" spans="1:12" ht="12" customHeight="1">
      <c r="A1547" s="35" t="s">
        <v>248</v>
      </c>
      <c r="B1547" s="503">
        <v>1</v>
      </c>
      <c r="C1547" s="504">
        <v>14</v>
      </c>
      <c r="D1547" s="420">
        <v>15</v>
      </c>
      <c r="E1547" s="420">
        <v>23</v>
      </c>
      <c r="F1547" s="420">
        <v>25</v>
      </c>
      <c r="G1547" s="5"/>
      <c r="H1547" s="58">
        <f>(F1547-B1547)</f>
        <v>24</v>
      </c>
      <c r="I1547" s="201">
        <f>(F1547-B1547)/B1547</f>
        <v>24</v>
      </c>
      <c r="K1547" s="128">
        <f t="shared" si="173"/>
        <v>2</v>
      </c>
      <c r="L1547" s="57">
        <f t="shared" si="174"/>
        <v>0.08695652173913043</v>
      </c>
    </row>
    <row r="1548" spans="1:12" ht="12.75" customHeight="1">
      <c r="A1548" s="319" t="s">
        <v>210</v>
      </c>
      <c r="B1548" s="503">
        <v>47</v>
      </c>
      <c r="C1548" s="504">
        <v>39</v>
      </c>
      <c r="D1548" s="420">
        <v>18</v>
      </c>
      <c r="E1548" s="420">
        <v>24</v>
      </c>
      <c r="F1548" s="420">
        <v>24</v>
      </c>
      <c r="G1548" s="5"/>
      <c r="H1548" s="59">
        <f>(F1548-B1548)</f>
        <v>-23</v>
      </c>
      <c r="I1548" s="358">
        <f>(F1548-B1548)/B1548</f>
        <v>-0.48936170212765956</v>
      </c>
      <c r="K1548" s="128">
        <f>(F1548-E1548)</f>
        <v>0</v>
      </c>
      <c r="L1548" s="57">
        <f>(F1548-E1548)/E1548</f>
        <v>0</v>
      </c>
    </row>
    <row r="1549" spans="1:12" ht="12.75" customHeight="1">
      <c r="A1549" s="35" t="s">
        <v>318</v>
      </c>
      <c r="B1549" s="422"/>
      <c r="C1549" s="422"/>
      <c r="D1549" s="422"/>
      <c r="E1549" s="420">
        <v>7</v>
      </c>
      <c r="F1549" s="420">
        <v>23</v>
      </c>
      <c r="G1549" s="5"/>
      <c r="H1549" s="58" t="s">
        <v>255</v>
      </c>
      <c r="I1549" s="58" t="s">
        <v>255</v>
      </c>
      <c r="K1549" s="128">
        <f>(F1549-E1549)</f>
        <v>16</v>
      </c>
      <c r="L1549" s="57">
        <f>(F1549-E1549)/E1549</f>
        <v>2.2857142857142856</v>
      </c>
    </row>
    <row r="1550" spans="1:12" ht="12.75" customHeight="1">
      <c r="A1550" s="65" t="s">
        <v>81</v>
      </c>
      <c r="B1550" s="503">
        <v>15</v>
      </c>
      <c r="C1550" s="504">
        <v>13</v>
      </c>
      <c r="D1550" s="420">
        <v>4</v>
      </c>
      <c r="E1550" s="420">
        <v>5</v>
      </c>
      <c r="F1550" s="420">
        <v>19</v>
      </c>
      <c r="G1550" s="5"/>
      <c r="H1550" s="58">
        <f aca="true" t="shared" si="177" ref="H1550:H1562">(F1550-B1550)</f>
        <v>4</v>
      </c>
      <c r="I1550" s="201">
        <f aca="true" t="shared" si="178" ref="I1550:I1562">(F1550-B1550)/B1550</f>
        <v>0.26666666666666666</v>
      </c>
      <c r="K1550" s="128">
        <f aca="true" t="shared" si="179" ref="K1550:K1565">(F1550-E1550)</f>
        <v>14</v>
      </c>
      <c r="L1550" s="57">
        <f>(F1550-E1550)/E1550</f>
        <v>2.8</v>
      </c>
    </row>
    <row r="1551" spans="1:12" ht="12.75" customHeight="1">
      <c r="A1551" s="35" t="s">
        <v>247</v>
      </c>
      <c r="B1551" s="506">
        <v>1</v>
      </c>
      <c r="C1551" s="507">
        <v>5</v>
      </c>
      <c r="D1551" s="423">
        <v>5</v>
      </c>
      <c r="E1551" s="423">
        <v>0</v>
      </c>
      <c r="F1551" s="423">
        <v>5</v>
      </c>
      <c r="G1551" s="5"/>
      <c r="H1551" s="58">
        <f t="shared" si="177"/>
        <v>4</v>
      </c>
      <c r="I1551" s="201">
        <f t="shared" si="178"/>
        <v>4</v>
      </c>
      <c r="K1551" s="128">
        <f t="shared" si="179"/>
        <v>5</v>
      </c>
      <c r="L1551" s="57">
        <v>0</v>
      </c>
    </row>
    <row r="1552" spans="1:12" s="74" customFormat="1" ht="13.5">
      <c r="A1552" s="35" t="s">
        <v>385</v>
      </c>
      <c r="B1552" s="508"/>
      <c r="C1552" s="508"/>
      <c r="D1552" s="508"/>
      <c r="E1552" s="508"/>
      <c r="F1552" s="423">
        <v>4</v>
      </c>
      <c r="G1552" s="5"/>
      <c r="H1552" s="58" t="s">
        <v>255</v>
      </c>
      <c r="I1552" s="58" t="s">
        <v>255</v>
      </c>
      <c r="J1552"/>
      <c r="K1552" s="58" t="s">
        <v>255</v>
      </c>
      <c r="L1552" s="58" t="s">
        <v>255</v>
      </c>
    </row>
    <row r="1553" spans="1:12" ht="12.75" customHeight="1">
      <c r="A1553" s="322" t="s">
        <v>319</v>
      </c>
      <c r="B1553" s="508"/>
      <c r="C1553" s="508"/>
      <c r="D1553" s="508"/>
      <c r="E1553" s="423">
        <v>7</v>
      </c>
      <c r="F1553" s="423">
        <v>4</v>
      </c>
      <c r="G1553" s="126"/>
      <c r="H1553" s="58" t="s">
        <v>255</v>
      </c>
      <c r="I1553" s="58" t="s">
        <v>255</v>
      </c>
      <c r="K1553" s="348">
        <f t="shared" si="179"/>
        <v>-3</v>
      </c>
      <c r="L1553" s="349">
        <f>(F1553-E1553)/E1553</f>
        <v>-0.42857142857142855</v>
      </c>
    </row>
    <row r="1554" spans="1:12" ht="12.75" customHeight="1">
      <c r="A1554" s="65" t="s">
        <v>386</v>
      </c>
      <c r="B1554" s="508"/>
      <c r="C1554" s="508"/>
      <c r="D1554" s="508"/>
      <c r="E1554" s="508"/>
      <c r="F1554" s="423">
        <v>1</v>
      </c>
      <c r="G1554" s="5"/>
      <c r="H1554" s="58" t="s">
        <v>255</v>
      </c>
      <c r="I1554" s="58" t="s">
        <v>255</v>
      </c>
      <c r="K1554" s="58" t="s">
        <v>255</v>
      </c>
      <c r="L1554" s="58" t="s">
        <v>255</v>
      </c>
    </row>
    <row r="1555" spans="1:12" ht="12.75" customHeight="1">
      <c r="A1555" s="35" t="s">
        <v>46</v>
      </c>
      <c r="B1555" s="506">
        <v>3</v>
      </c>
      <c r="C1555" s="507">
        <v>2</v>
      </c>
      <c r="D1555" s="423">
        <v>1</v>
      </c>
      <c r="E1555" s="423">
        <v>0</v>
      </c>
      <c r="F1555" s="423">
        <v>0</v>
      </c>
      <c r="G1555" s="5"/>
      <c r="H1555" s="59">
        <f t="shared" si="177"/>
        <v>-3</v>
      </c>
      <c r="I1555" s="358">
        <f t="shared" si="178"/>
        <v>-1</v>
      </c>
      <c r="K1555" s="128">
        <f t="shared" si="179"/>
        <v>0</v>
      </c>
      <c r="L1555" s="57">
        <v>0</v>
      </c>
    </row>
    <row r="1556" spans="1:12" ht="12.75" customHeight="1">
      <c r="A1556" s="35" t="s">
        <v>48</v>
      </c>
      <c r="B1556" s="506">
        <v>5</v>
      </c>
      <c r="C1556" s="507">
        <v>1</v>
      </c>
      <c r="D1556" s="423">
        <v>0</v>
      </c>
      <c r="E1556" s="423">
        <v>0</v>
      </c>
      <c r="F1556" s="423">
        <v>0</v>
      </c>
      <c r="G1556" s="5"/>
      <c r="H1556" s="59">
        <f t="shared" si="177"/>
        <v>-5</v>
      </c>
      <c r="I1556" s="358">
        <f t="shared" si="178"/>
        <v>-1</v>
      </c>
      <c r="K1556" s="128">
        <f t="shared" si="179"/>
        <v>0</v>
      </c>
      <c r="L1556" s="57">
        <v>0</v>
      </c>
    </row>
    <row r="1557" spans="1:12" ht="12.75" customHeight="1">
      <c r="A1557" s="35" t="s">
        <v>49</v>
      </c>
      <c r="B1557" s="506">
        <v>25</v>
      </c>
      <c r="C1557" s="507">
        <v>4</v>
      </c>
      <c r="D1557" s="423">
        <v>1</v>
      </c>
      <c r="E1557" s="423">
        <v>1</v>
      </c>
      <c r="F1557" s="423">
        <v>0</v>
      </c>
      <c r="G1557" s="5"/>
      <c r="H1557" s="59">
        <f t="shared" si="177"/>
        <v>-25</v>
      </c>
      <c r="I1557" s="358">
        <f t="shared" si="178"/>
        <v>-1</v>
      </c>
      <c r="K1557" s="59">
        <f t="shared" si="179"/>
        <v>-1</v>
      </c>
      <c r="L1557" s="6">
        <f>(F1557-E1557)/E1557</f>
        <v>-1</v>
      </c>
    </row>
    <row r="1558" spans="1:12" ht="12.75" customHeight="1">
      <c r="A1558" s="35" t="s">
        <v>51</v>
      </c>
      <c r="B1558" s="506">
        <v>2</v>
      </c>
      <c r="C1558" s="507">
        <v>1</v>
      </c>
      <c r="D1558" s="423">
        <v>0</v>
      </c>
      <c r="E1558" s="423">
        <v>0</v>
      </c>
      <c r="F1558" s="423">
        <v>0</v>
      </c>
      <c r="G1558" s="5"/>
      <c r="H1558" s="59">
        <f t="shared" si="177"/>
        <v>-2</v>
      </c>
      <c r="I1558" s="358">
        <f t="shared" si="178"/>
        <v>-1</v>
      </c>
      <c r="K1558" s="128">
        <f t="shared" si="179"/>
        <v>0</v>
      </c>
      <c r="L1558" s="57">
        <v>0</v>
      </c>
    </row>
    <row r="1559" spans="1:12" ht="12.75" customHeight="1">
      <c r="A1559" s="320" t="s">
        <v>241</v>
      </c>
      <c r="B1559" s="506">
        <v>13</v>
      </c>
      <c r="C1559" s="507">
        <v>8</v>
      </c>
      <c r="D1559" s="423">
        <v>3</v>
      </c>
      <c r="E1559" s="423">
        <v>0</v>
      </c>
      <c r="F1559" s="423">
        <v>0</v>
      </c>
      <c r="G1559" s="5"/>
      <c r="H1559" s="59">
        <f t="shared" si="177"/>
        <v>-13</v>
      </c>
      <c r="I1559" s="358">
        <f t="shared" si="178"/>
        <v>-1</v>
      </c>
      <c r="K1559" s="128">
        <f t="shared" si="179"/>
        <v>0</v>
      </c>
      <c r="L1559" s="57">
        <v>0</v>
      </c>
    </row>
    <row r="1560" spans="1:12" ht="12.75" customHeight="1">
      <c r="A1560" s="35" t="s">
        <v>56</v>
      </c>
      <c r="B1560" s="506">
        <v>19</v>
      </c>
      <c r="C1560" s="507">
        <v>6</v>
      </c>
      <c r="D1560" s="423">
        <v>4</v>
      </c>
      <c r="E1560" s="423">
        <v>2</v>
      </c>
      <c r="F1560" s="423">
        <v>0</v>
      </c>
      <c r="G1560" s="5"/>
      <c r="H1560" s="59">
        <f t="shared" si="177"/>
        <v>-19</v>
      </c>
      <c r="I1560" s="358">
        <f t="shared" si="178"/>
        <v>-1</v>
      </c>
      <c r="K1560" s="348">
        <f t="shared" si="179"/>
        <v>-2</v>
      </c>
      <c r="L1560" s="349">
        <f>(F1560-E1560)/E1560</f>
        <v>-1</v>
      </c>
    </row>
    <row r="1561" spans="1:12" s="61" customFormat="1" ht="12.75" customHeight="1">
      <c r="A1561" s="65" t="s">
        <v>57</v>
      </c>
      <c r="B1561" s="506">
        <v>31</v>
      </c>
      <c r="C1561" s="507">
        <v>8</v>
      </c>
      <c r="D1561" s="423">
        <v>1</v>
      </c>
      <c r="E1561" s="423">
        <v>0</v>
      </c>
      <c r="F1561" s="423">
        <v>0</v>
      </c>
      <c r="G1561" s="5"/>
      <c r="H1561" s="59">
        <f t="shared" si="177"/>
        <v>-31</v>
      </c>
      <c r="I1561" s="358">
        <f t="shared" si="178"/>
        <v>-1</v>
      </c>
      <c r="J1561"/>
      <c r="K1561" s="128">
        <f t="shared" si="179"/>
        <v>0</v>
      </c>
      <c r="L1561" s="57">
        <v>0</v>
      </c>
    </row>
    <row r="1562" spans="1:12" ht="12.75" customHeight="1">
      <c r="A1562" s="35" t="s">
        <v>197</v>
      </c>
      <c r="B1562" s="506">
        <v>20</v>
      </c>
      <c r="C1562" s="507">
        <v>6</v>
      </c>
      <c r="D1562" s="423">
        <v>2</v>
      </c>
      <c r="E1562" s="423">
        <v>0</v>
      </c>
      <c r="F1562" s="423">
        <v>0</v>
      </c>
      <c r="G1562" s="5"/>
      <c r="H1562" s="59">
        <f t="shared" si="177"/>
        <v>-20</v>
      </c>
      <c r="I1562" s="358">
        <f t="shared" si="178"/>
        <v>-1</v>
      </c>
      <c r="K1562" s="128">
        <f t="shared" si="179"/>
        <v>0</v>
      </c>
      <c r="L1562" s="57">
        <v>0</v>
      </c>
    </row>
    <row r="1563" spans="1:12" ht="12.75" customHeight="1">
      <c r="A1563" s="35" t="s">
        <v>61</v>
      </c>
      <c r="B1563" s="506">
        <v>14</v>
      </c>
      <c r="C1563" s="507">
        <v>4</v>
      </c>
      <c r="D1563" s="423">
        <v>1</v>
      </c>
      <c r="E1563" s="423">
        <v>0</v>
      </c>
      <c r="F1563" s="423">
        <v>0</v>
      </c>
      <c r="G1563" s="5"/>
      <c r="H1563" s="58" t="s">
        <v>255</v>
      </c>
      <c r="I1563" s="58" t="s">
        <v>255</v>
      </c>
      <c r="K1563" s="58">
        <f t="shared" si="179"/>
        <v>0</v>
      </c>
      <c r="L1563" s="7">
        <v>0</v>
      </c>
    </row>
    <row r="1564" spans="1:12" ht="12.75" customHeight="1">
      <c r="A1564" s="65" t="s">
        <v>203</v>
      </c>
      <c r="B1564" s="506">
        <v>30</v>
      </c>
      <c r="C1564" s="507">
        <v>16</v>
      </c>
      <c r="D1564" s="423">
        <v>4</v>
      </c>
      <c r="E1564" s="423">
        <v>0</v>
      </c>
      <c r="F1564" s="423">
        <v>0</v>
      </c>
      <c r="G1564" s="5"/>
      <c r="H1564" s="59">
        <f aca="true" t="shared" si="180" ref="H1564:H1569">(F1564-B1564)</f>
        <v>-30</v>
      </c>
      <c r="I1564" s="358">
        <f>(F1564-B1564)/B1564</f>
        <v>-1</v>
      </c>
      <c r="K1564" s="128">
        <f t="shared" si="179"/>
        <v>0</v>
      </c>
      <c r="L1564" s="57">
        <v>0</v>
      </c>
    </row>
    <row r="1565" spans="1:12" ht="12.75" customHeight="1">
      <c r="A1565" s="35" t="s">
        <v>64</v>
      </c>
      <c r="B1565" s="506">
        <v>17</v>
      </c>
      <c r="C1565" s="507">
        <v>3</v>
      </c>
      <c r="D1565" s="423">
        <v>0</v>
      </c>
      <c r="E1565" s="423">
        <v>0</v>
      </c>
      <c r="F1565" s="423">
        <v>0</v>
      </c>
      <c r="G1565" s="5"/>
      <c r="H1565" s="59">
        <f t="shared" si="180"/>
        <v>-17</v>
      </c>
      <c r="I1565" s="358">
        <v>0</v>
      </c>
      <c r="K1565" s="128">
        <f t="shared" si="179"/>
        <v>0</v>
      </c>
      <c r="L1565" s="57">
        <v>0</v>
      </c>
    </row>
    <row r="1566" spans="1:12" ht="12.75" customHeight="1">
      <c r="A1566" s="217" t="s">
        <v>242</v>
      </c>
      <c r="B1566" s="507">
        <v>20</v>
      </c>
      <c r="C1566" s="507">
        <v>13</v>
      </c>
      <c r="D1566" s="423">
        <v>2</v>
      </c>
      <c r="E1566" s="423">
        <v>0</v>
      </c>
      <c r="F1566" s="423">
        <v>0</v>
      </c>
      <c r="H1566" s="59">
        <f t="shared" si="180"/>
        <v>-20</v>
      </c>
      <c r="I1566" s="358">
        <v>0</v>
      </c>
      <c r="K1566" s="128">
        <f>(F1566-E1566)</f>
        <v>0</v>
      </c>
      <c r="L1566" s="57">
        <v>0</v>
      </c>
    </row>
    <row r="1567" spans="1:12" ht="12.75" customHeight="1">
      <c r="A1567" s="35" t="s">
        <v>90</v>
      </c>
      <c r="B1567" s="506">
        <v>0</v>
      </c>
      <c r="C1567" s="507">
        <v>0</v>
      </c>
      <c r="D1567" s="423">
        <v>0</v>
      </c>
      <c r="E1567" s="423">
        <v>0</v>
      </c>
      <c r="F1567" s="423">
        <v>0</v>
      </c>
      <c r="H1567" s="58">
        <f t="shared" si="180"/>
        <v>0</v>
      </c>
      <c r="I1567" s="201">
        <v>0</v>
      </c>
      <c r="K1567" s="128">
        <f>(F1567-E1567)</f>
        <v>0</v>
      </c>
      <c r="L1567" s="57">
        <v>0</v>
      </c>
    </row>
    <row r="1568" spans="1:12" ht="12.75">
      <c r="A1568" s="35" t="s">
        <v>91</v>
      </c>
      <c r="B1568" s="506">
        <v>0</v>
      </c>
      <c r="C1568" s="507">
        <v>0</v>
      </c>
      <c r="D1568" s="423">
        <v>0</v>
      </c>
      <c r="E1568" s="423">
        <v>0</v>
      </c>
      <c r="F1568" s="423">
        <v>0</v>
      </c>
      <c r="G1568" s="5"/>
      <c r="H1568" s="58">
        <f t="shared" si="180"/>
        <v>0</v>
      </c>
      <c r="I1568" s="201">
        <v>0</v>
      </c>
      <c r="K1568" s="128">
        <f>(F1568-E1568)</f>
        <v>0</v>
      </c>
      <c r="L1568" s="57">
        <v>0</v>
      </c>
    </row>
    <row r="1569" spans="1:12" ht="12.75">
      <c r="A1569" s="163" t="s">
        <v>5</v>
      </c>
      <c r="B1569" s="43">
        <f>SUM(B1520:B1568,B1483:B1508)</f>
        <v>16443</v>
      </c>
      <c r="C1569" s="43">
        <f>SUM(C1520:C1568,C1483:C1508)</f>
        <v>16787</v>
      </c>
      <c r="D1569" s="43">
        <f>SUM(D1520:D1568,D1483:D1508)</f>
        <v>10002</v>
      </c>
      <c r="E1569" s="43">
        <f>SUM(E1520:E1568,E1483:E1508)</f>
        <v>11780</v>
      </c>
      <c r="F1569" s="43">
        <f>SUM(F1520:F1568,F1483:F1508)</f>
        <v>13179</v>
      </c>
      <c r="G1569" s="164"/>
      <c r="H1569" s="356">
        <f t="shared" si="180"/>
        <v>-3264</v>
      </c>
      <c r="I1569" s="357">
        <f>(F1569-B1569)/B1569</f>
        <v>-0.19850392264185368</v>
      </c>
      <c r="J1569" s="355"/>
      <c r="K1569" s="209">
        <f>(F1569-E1569)</f>
        <v>1399</v>
      </c>
      <c r="L1569" s="206">
        <f>(F1569-E1569)/E1569</f>
        <v>0.11876061120543294</v>
      </c>
    </row>
    <row r="1570" spans="1:12" ht="12.75">
      <c r="A1570" s="296"/>
      <c r="B1570" s="37"/>
      <c r="C1570" s="37"/>
      <c r="D1570" s="37"/>
      <c r="E1570" s="37"/>
      <c r="F1570" s="37"/>
      <c r="G1570" s="5"/>
      <c r="H1570" s="60"/>
      <c r="I1570" s="99"/>
      <c r="K1570" s="60"/>
      <c r="L1570" s="99"/>
    </row>
    <row r="1571" spans="1:12" ht="12.75">
      <c r="A1571" s="296"/>
      <c r="B1571" s="37"/>
      <c r="C1571" s="37"/>
      <c r="D1571" s="37"/>
      <c r="E1571" s="37"/>
      <c r="F1571" s="37"/>
      <c r="G1571" s="5"/>
      <c r="H1571" s="60"/>
      <c r="I1571" s="99"/>
      <c r="K1571" s="60"/>
      <c r="L1571" s="99"/>
    </row>
    <row r="1572" spans="1:12" ht="12.75">
      <c r="A1572" s="296"/>
      <c r="B1572" s="37"/>
      <c r="C1572" s="37"/>
      <c r="D1572" s="37"/>
      <c r="E1572" s="37"/>
      <c r="F1572" s="37"/>
      <c r="G1572" s="5"/>
      <c r="H1572" s="60"/>
      <c r="I1572" s="99"/>
      <c r="K1572" s="60"/>
      <c r="L1572" s="99"/>
    </row>
    <row r="1573" spans="1:12" s="171" customFormat="1" ht="12.75" customHeight="1">
      <c r="A1573" s="527"/>
      <c r="B1573" s="527"/>
      <c r="C1573" s="527"/>
      <c r="D1573" s="527"/>
      <c r="E1573" s="527"/>
      <c r="F1573" s="527"/>
      <c r="G1573" s="527"/>
      <c r="H1573" s="527"/>
      <c r="I1573" s="527"/>
      <c r="J1573" s="527"/>
      <c r="K1573" s="527"/>
      <c r="L1573" s="527"/>
    </row>
    <row r="1574" spans="1:12" ht="12.75" customHeight="1">
      <c r="A1574" s="527"/>
      <c r="B1574" s="527"/>
      <c r="C1574" s="527"/>
      <c r="D1574" s="527"/>
      <c r="E1574" s="527"/>
      <c r="F1574" s="527"/>
      <c r="G1574" s="527"/>
      <c r="H1574" s="527"/>
      <c r="I1574" s="527"/>
      <c r="J1574" s="527"/>
      <c r="K1574" s="527"/>
      <c r="L1574" s="527"/>
    </row>
    <row r="1575" spans="1:12" ht="12.75" customHeight="1">
      <c r="A1575" s="112"/>
      <c r="B1575" s="83"/>
      <c r="C1575" s="83"/>
      <c r="D1575" s="83"/>
      <c r="E1575" s="83"/>
      <c r="F1575" s="424"/>
      <c r="G1575" s="26"/>
      <c r="H1575" s="86"/>
      <c r="I1575" s="86"/>
      <c r="J1575" s="26"/>
      <c r="K1575" s="26"/>
      <c r="L1575" s="26"/>
    </row>
    <row r="1576" spans="1:12" ht="12.75" customHeight="1">
      <c r="A1576" s="425"/>
      <c r="B1576" s="32"/>
      <c r="C1576" s="32"/>
      <c r="D1576" s="32"/>
      <c r="E1576" s="32"/>
      <c r="F1576" s="426"/>
      <c r="G1576" s="291"/>
      <c r="H1576" s="186"/>
      <c r="I1576" s="186"/>
      <c r="J1576" s="26"/>
      <c r="K1576" s="186"/>
      <c r="L1576" s="186"/>
    </row>
    <row r="1577" spans="1:12" ht="12.75" customHeight="1">
      <c r="A1577" s="427"/>
      <c r="B1577" s="428"/>
      <c r="C1577" s="429"/>
      <c r="D1577" s="428"/>
      <c r="E1577" s="428"/>
      <c r="F1577" s="429"/>
      <c r="G1577" s="291"/>
      <c r="H1577" s="186"/>
      <c r="I1577" s="186"/>
      <c r="J1577" s="26"/>
      <c r="K1577" s="186"/>
      <c r="L1577" s="186"/>
    </row>
    <row r="1578" spans="1:12" ht="12.75" customHeight="1">
      <c r="A1578" s="251"/>
      <c r="B1578" s="26"/>
      <c r="C1578" s="26"/>
      <c r="D1578" s="26"/>
      <c r="E1578" s="26"/>
      <c r="F1578" s="291"/>
      <c r="G1578" s="26"/>
      <c r="H1578" s="252"/>
      <c r="I1578" s="252"/>
      <c r="J1578" s="26"/>
      <c r="K1578" s="252"/>
      <c r="L1578" s="252"/>
    </row>
    <row r="1579" spans="1:12" ht="12" customHeight="1">
      <c r="A1579" s="168">
        <v>39122</v>
      </c>
      <c r="B1579" s="169"/>
      <c r="D1579" s="87"/>
      <c r="E1579" s="170">
        <v>24</v>
      </c>
      <c r="F1579" s="21"/>
      <c r="G1579" s="169"/>
      <c r="H1579" s="169"/>
      <c r="L1579" s="170" t="s">
        <v>175</v>
      </c>
    </row>
    <row r="1580" spans="1:12" ht="12.75" customHeight="1">
      <c r="A1580" s="568" t="s">
        <v>376</v>
      </c>
      <c r="B1580" s="568"/>
      <c r="C1580" s="568"/>
      <c r="D1580" s="568"/>
      <c r="E1580" s="568"/>
      <c r="F1580" s="568"/>
      <c r="G1580" s="568"/>
      <c r="H1580" s="568"/>
      <c r="I1580" s="568"/>
      <c r="J1580" s="568"/>
      <c r="K1580" s="568"/>
      <c r="L1580" s="568"/>
    </row>
    <row r="1581" spans="1:9" ht="12.75" customHeight="1">
      <c r="A1581" s="83"/>
      <c r="B1581" s="83"/>
      <c r="C1581" s="83"/>
      <c r="D1581" s="83"/>
      <c r="E1581" s="83"/>
      <c r="F1581" s="388"/>
      <c r="G1581" s="50"/>
      <c r="H1581" s="86"/>
      <c r="I1581" s="86"/>
    </row>
    <row r="1582" spans="1:12" ht="12.75" customHeight="1">
      <c r="A1582" s="146"/>
      <c r="B1582" s="147"/>
      <c r="C1582" s="147"/>
      <c r="D1582" s="147"/>
      <c r="E1582" s="147"/>
      <c r="F1582" s="373"/>
      <c r="G1582" s="52"/>
      <c r="H1582" s="137" t="s">
        <v>169</v>
      </c>
      <c r="I1582" s="137" t="s">
        <v>0</v>
      </c>
      <c r="K1582" s="137" t="s">
        <v>169</v>
      </c>
      <c r="L1582" s="137" t="s">
        <v>0</v>
      </c>
    </row>
    <row r="1583" spans="1:12" ht="12.75" customHeight="1">
      <c r="A1583" s="148" t="s">
        <v>212</v>
      </c>
      <c r="B1583" s="149"/>
      <c r="C1583" s="150"/>
      <c r="D1583" s="149"/>
      <c r="E1583" s="149"/>
      <c r="F1583" s="374"/>
      <c r="G1583" s="52"/>
      <c r="H1583" s="138" t="s">
        <v>2</v>
      </c>
      <c r="I1583" s="138" t="s">
        <v>2</v>
      </c>
      <c r="K1583" s="138" t="s">
        <v>2</v>
      </c>
      <c r="L1583" s="138" t="s">
        <v>2</v>
      </c>
    </row>
    <row r="1584" spans="1:12" ht="12.75" customHeight="1">
      <c r="A1584" s="153"/>
      <c r="B1584" s="152"/>
      <c r="C1584" s="152"/>
      <c r="D1584" s="152"/>
      <c r="E1584" s="152"/>
      <c r="F1584" s="375"/>
      <c r="H1584" s="139">
        <v>2004</v>
      </c>
      <c r="I1584" s="139">
        <v>2004</v>
      </c>
      <c r="K1584" s="139">
        <v>2007</v>
      </c>
      <c r="L1584" s="139">
        <v>2007</v>
      </c>
    </row>
    <row r="1585" spans="1:12" ht="12.75" customHeight="1">
      <c r="A1585" s="148"/>
      <c r="B1585" s="136">
        <v>2004</v>
      </c>
      <c r="C1585" s="136">
        <v>2005</v>
      </c>
      <c r="D1585" s="361">
        <v>2006</v>
      </c>
      <c r="E1585" s="361">
        <v>2007</v>
      </c>
      <c r="F1585" s="361">
        <v>2008</v>
      </c>
      <c r="G1585" s="197"/>
      <c r="H1585" s="136" t="s">
        <v>354</v>
      </c>
      <c r="I1585" s="136" t="s">
        <v>354</v>
      </c>
      <c r="K1585" s="136" t="s">
        <v>354</v>
      </c>
      <c r="L1585" s="136" t="s">
        <v>354</v>
      </c>
    </row>
    <row r="1586" spans="1:12" ht="12.75" customHeight="1">
      <c r="A1586" s="51" t="s">
        <v>99</v>
      </c>
      <c r="B1586" s="162">
        <v>6304</v>
      </c>
      <c r="C1586" s="10">
        <v>6357</v>
      </c>
      <c r="D1586" s="420">
        <v>2362</v>
      </c>
      <c r="E1586" s="420">
        <v>3078</v>
      </c>
      <c r="F1586" s="420">
        <v>3448</v>
      </c>
      <c r="G1586" s="52"/>
      <c r="H1586" s="59">
        <f aca="true" t="shared" si="181" ref="H1586:H1597">(F1586-B1586)</f>
        <v>-2856</v>
      </c>
      <c r="I1586" s="6">
        <f aca="true" t="shared" si="182" ref="I1586:I1597">(F1586-B1586)/B1586</f>
        <v>-0.4530456852791878</v>
      </c>
      <c r="K1586" s="128">
        <f aca="true" t="shared" si="183" ref="K1586:K1597">(F1586-E1586)</f>
        <v>370</v>
      </c>
      <c r="L1586" s="57">
        <f aca="true" t="shared" si="184" ref="L1586:L1597">(F1586-E1586)/E1586</f>
        <v>0.12020792722547108</v>
      </c>
    </row>
    <row r="1587" spans="1:12" ht="12.75" customHeight="1">
      <c r="A1587" s="51" t="s">
        <v>100</v>
      </c>
      <c r="B1587" s="162">
        <v>5886</v>
      </c>
      <c r="C1587" s="10">
        <v>5925</v>
      </c>
      <c r="D1587" s="420">
        <v>4383</v>
      </c>
      <c r="E1587" s="420">
        <v>4820</v>
      </c>
      <c r="F1587" s="420">
        <v>5271</v>
      </c>
      <c r="G1587" s="52"/>
      <c r="H1587" s="59">
        <f t="shared" si="181"/>
        <v>-615</v>
      </c>
      <c r="I1587" s="6">
        <f t="shared" si="182"/>
        <v>-0.10448521916411825</v>
      </c>
      <c r="K1587" s="128">
        <f t="shared" si="183"/>
        <v>451</v>
      </c>
      <c r="L1587" s="57">
        <f t="shared" si="184"/>
        <v>0.09356846473029046</v>
      </c>
    </row>
    <row r="1588" spans="1:12" ht="12.75" customHeight="1">
      <c r="A1588" s="51" t="s">
        <v>101</v>
      </c>
      <c r="B1588" s="162">
        <v>1669</v>
      </c>
      <c r="C1588" s="10">
        <v>1846</v>
      </c>
      <c r="D1588" s="420">
        <v>1362</v>
      </c>
      <c r="E1588" s="420">
        <v>1655</v>
      </c>
      <c r="F1588" s="420">
        <v>1973</v>
      </c>
      <c r="G1588" s="52"/>
      <c r="H1588" s="58">
        <f t="shared" si="181"/>
        <v>304</v>
      </c>
      <c r="I1588" s="7">
        <f t="shared" si="182"/>
        <v>0.18214499700419412</v>
      </c>
      <c r="K1588" s="128">
        <f t="shared" si="183"/>
        <v>318</v>
      </c>
      <c r="L1588" s="57">
        <f t="shared" si="184"/>
        <v>0.19214501510574017</v>
      </c>
    </row>
    <row r="1589" spans="1:12" ht="12.75" customHeight="1">
      <c r="A1589" s="51" t="s">
        <v>102</v>
      </c>
      <c r="B1589" s="162">
        <v>480</v>
      </c>
      <c r="C1589" s="10">
        <v>522</v>
      </c>
      <c r="D1589" s="420">
        <v>380</v>
      </c>
      <c r="E1589" s="420">
        <v>413</v>
      </c>
      <c r="F1589" s="420">
        <v>431</v>
      </c>
      <c r="G1589" s="52"/>
      <c r="H1589" s="59">
        <f t="shared" si="181"/>
        <v>-49</v>
      </c>
      <c r="I1589" s="6">
        <f t="shared" si="182"/>
        <v>-0.10208333333333333</v>
      </c>
      <c r="K1589" s="128">
        <f t="shared" si="183"/>
        <v>18</v>
      </c>
      <c r="L1589" s="57">
        <f t="shared" si="184"/>
        <v>0.043583535108958835</v>
      </c>
    </row>
    <row r="1590" spans="1:12" ht="12.75" customHeight="1">
      <c r="A1590" s="51" t="s">
        <v>103</v>
      </c>
      <c r="B1590" s="162">
        <v>304</v>
      </c>
      <c r="C1590" s="10">
        <v>281</v>
      </c>
      <c r="D1590" s="420">
        <v>166</v>
      </c>
      <c r="E1590" s="420">
        <v>197</v>
      </c>
      <c r="F1590" s="420">
        <v>192</v>
      </c>
      <c r="G1590" s="52"/>
      <c r="H1590" s="59">
        <f t="shared" si="181"/>
        <v>-112</v>
      </c>
      <c r="I1590" s="6">
        <f t="shared" si="182"/>
        <v>-0.3684210526315789</v>
      </c>
      <c r="K1590" s="348">
        <f t="shared" si="183"/>
        <v>-5</v>
      </c>
      <c r="L1590" s="349">
        <f t="shared" si="184"/>
        <v>-0.025380710659898477</v>
      </c>
    </row>
    <row r="1591" spans="1:12" ht="12.75" customHeight="1">
      <c r="A1591" s="51" t="s">
        <v>104</v>
      </c>
      <c r="B1591" s="162">
        <v>343</v>
      </c>
      <c r="C1591" s="10">
        <v>353</v>
      </c>
      <c r="D1591" s="420">
        <v>266</v>
      </c>
      <c r="E1591" s="420">
        <v>274</v>
      </c>
      <c r="F1591" s="420">
        <v>287</v>
      </c>
      <c r="G1591" s="52"/>
      <c r="H1591" s="59">
        <f t="shared" si="181"/>
        <v>-56</v>
      </c>
      <c r="I1591" s="6">
        <f t="shared" si="182"/>
        <v>-0.16326530612244897</v>
      </c>
      <c r="K1591" s="128">
        <f t="shared" si="183"/>
        <v>13</v>
      </c>
      <c r="L1591" s="57">
        <f t="shared" si="184"/>
        <v>0.04744525547445255</v>
      </c>
    </row>
    <row r="1592" spans="1:12" ht="12.75" customHeight="1">
      <c r="A1592" s="51" t="s">
        <v>105</v>
      </c>
      <c r="B1592" s="162">
        <v>250</v>
      </c>
      <c r="C1592" s="10">
        <v>259</v>
      </c>
      <c r="D1592" s="420">
        <v>188</v>
      </c>
      <c r="E1592" s="420">
        <v>219</v>
      </c>
      <c r="F1592" s="420">
        <v>193</v>
      </c>
      <c r="G1592" s="52"/>
      <c r="H1592" s="59">
        <f t="shared" si="181"/>
        <v>-57</v>
      </c>
      <c r="I1592" s="6">
        <f t="shared" si="182"/>
        <v>-0.228</v>
      </c>
      <c r="K1592" s="348">
        <f t="shared" si="183"/>
        <v>-26</v>
      </c>
      <c r="L1592" s="349">
        <f t="shared" si="184"/>
        <v>-0.1187214611872146</v>
      </c>
    </row>
    <row r="1593" spans="1:12" ht="12.75" customHeight="1">
      <c r="A1593" s="51" t="s">
        <v>106</v>
      </c>
      <c r="B1593" s="162">
        <v>188</v>
      </c>
      <c r="C1593" s="10">
        <v>177</v>
      </c>
      <c r="D1593" s="420">
        <v>118</v>
      </c>
      <c r="E1593" s="420">
        <v>103</v>
      </c>
      <c r="F1593" s="420">
        <v>112</v>
      </c>
      <c r="G1593" s="52"/>
      <c r="H1593" s="59">
        <f t="shared" si="181"/>
        <v>-76</v>
      </c>
      <c r="I1593" s="6">
        <f t="shared" si="182"/>
        <v>-0.40425531914893614</v>
      </c>
      <c r="K1593" s="128">
        <f t="shared" si="183"/>
        <v>9</v>
      </c>
      <c r="L1593" s="57">
        <f t="shared" si="184"/>
        <v>0.08737864077669903</v>
      </c>
    </row>
    <row r="1594" spans="1:12" ht="12.75" customHeight="1">
      <c r="A1594" s="51" t="s">
        <v>107</v>
      </c>
      <c r="B1594" s="162">
        <v>145</v>
      </c>
      <c r="C1594" s="10">
        <v>139</v>
      </c>
      <c r="D1594" s="420">
        <v>95</v>
      </c>
      <c r="E1594" s="420">
        <v>116</v>
      </c>
      <c r="F1594" s="420">
        <v>112</v>
      </c>
      <c r="H1594" s="59">
        <f t="shared" si="181"/>
        <v>-33</v>
      </c>
      <c r="I1594" s="6">
        <f t="shared" si="182"/>
        <v>-0.22758620689655173</v>
      </c>
      <c r="K1594" s="348">
        <f t="shared" si="183"/>
        <v>-4</v>
      </c>
      <c r="L1594" s="349">
        <f t="shared" si="184"/>
        <v>-0.034482758620689655</v>
      </c>
    </row>
    <row r="1595" spans="1:12" ht="12.75" customHeight="1">
      <c r="A1595" s="51" t="s">
        <v>108</v>
      </c>
      <c r="B1595" s="162">
        <v>56</v>
      </c>
      <c r="C1595" s="10">
        <v>66</v>
      </c>
      <c r="D1595" s="420">
        <v>49</v>
      </c>
      <c r="E1595" s="420">
        <v>44</v>
      </c>
      <c r="F1595" s="420">
        <v>42</v>
      </c>
      <c r="H1595" s="59">
        <f t="shared" si="181"/>
        <v>-14</v>
      </c>
      <c r="I1595" s="6">
        <f t="shared" si="182"/>
        <v>-0.25</v>
      </c>
      <c r="K1595" s="348">
        <f t="shared" si="183"/>
        <v>-2</v>
      </c>
      <c r="L1595" s="349">
        <f t="shared" si="184"/>
        <v>-0.045454545454545456</v>
      </c>
    </row>
    <row r="1596" spans="1:12" ht="12.75" customHeight="1">
      <c r="A1596" s="51" t="s">
        <v>109</v>
      </c>
      <c r="B1596" s="162">
        <v>818</v>
      </c>
      <c r="C1596" s="10">
        <v>862</v>
      </c>
      <c r="D1596" s="420">
        <v>633</v>
      </c>
      <c r="E1596" s="420">
        <v>861</v>
      </c>
      <c r="F1596" s="420">
        <v>1118</v>
      </c>
      <c r="H1596" s="58">
        <f t="shared" si="181"/>
        <v>300</v>
      </c>
      <c r="I1596" s="7">
        <f t="shared" si="182"/>
        <v>0.36674816625916873</v>
      </c>
      <c r="K1596" s="128">
        <f t="shared" si="183"/>
        <v>257</v>
      </c>
      <c r="L1596" s="57">
        <f t="shared" si="184"/>
        <v>0.29849012775842043</v>
      </c>
    </row>
    <row r="1597" spans="1:12" ht="12.75" customHeight="1">
      <c r="A1597" s="53" t="s">
        <v>5</v>
      </c>
      <c r="B1597" s="43">
        <f>SUM(B1586:B1596)</f>
        <v>16443</v>
      </c>
      <c r="C1597" s="43">
        <f>SUM(C1586:C1596)</f>
        <v>16787</v>
      </c>
      <c r="D1597" s="43">
        <f>SUM(D1586:D1596)</f>
        <v>10002</v>
      </c>
      <c r="E1597" s="430">
        <f>SUM(E1586:E1596)</f>
        <v>11780</v>
      </c>
      <c r="F1597" s="430">
        <f>SUM(F1586:F1596)</f>
        <v>13179</v>
      </c>
      <c r="H1597" s="356">
        <f t="shared" si="181"/>
        <v>-3264</v>
      </c>
      <c r="I1597" s="357">
        <f t="shared" si="182"/>
        <v>-0.19850392264185368</v>
      </c>
      <c r="J1597" s="121"/>
      <c r="K1597" s="209">
        <f t="shared" si="183"/>
        <v>1399</v>
      </c>
      <c r="L1597" s="206">
        <f t="shared" si="184"/>
        <v>0.11876061120543294</v>
      </c>
    </row>
    <row r="1598" spans="1:12" ht="12.75" customHeight="1">
      <c r="A1598" s="180"/>
      <c r="B1598" s="181"/>
      <c r="C1598" s="181"/>
      <c r="D1598" s="181"/>
      <c r="E1598" s="448"/>
      <c r="F1598" s="448"/>
      <c r="H1598" s="272"/>
      <c r="I1598" s="273"/>
      <c r="J1598" s="121"/>
      <c r="K1598" s="182"/>
      <c r="L1598" s="183"/>
    </row>
    <row r="1599" spans="1:12" ht="12.75" customHeight="1">
      <c r="A1599" s="180"/>
      <c r="B1599" s="181"/>
      <c r="C1599" s="181"/>
      <c r="D1599" s="181"/>
      <c r="E1599" s="448"/>
      <c r="F1599" s="448"/>
      <c r="H1599" s="272"/>
      <c r="I1599" s="273"/>
      <c r="J1599" s="121"/>
      <c r="K1599" s="182"/>
      <c r="L1599" s="183"/>
    </row>
    <row r="1602" ht="12.75" customHeight="1">
      <c r="A1602" s="92"/>
    </row>
    <row r="1603" ht="12.75" customHeight="1">
      <c r="A1603" s="92"/>
    </row>
    <row r="1604" ht="12.75" customHeight="1">
      <c r="A1604" s="92"/>
    </row>
    <row r="1624" spans="1:12" ht="12.75" customHeight="1">
      <c r="A1624" s="568" t="s">
        <v>376</v>
      </c>
      <c r="B1624" s="568"/>
      <c r="C1624" s="568"/>
      <c r="D1624" s="568"/>
      <c r="E1624" s="568"/>
      <c r="F1624" s="568"/>
      <c r="G1624" s="568"/>
      <c r="H1624" s="568"/>
      <c r="I1624" s="568"/>
      <c r="J1624" s="568"/>
      <c r="K1624" s="568"/>
      <c r="L1624" s="568"/>
    </row>
    <row r="1626" spans="1:12" ht="12.75" customHeight="1">
      <c r="A1626" s="146"/>
      <c r="B1626" s="147"/>
      <c r="C1626" s="147"/>
      <c r="D1626" s="147"/>
      <c r="E1626" s="147"/>
      <c r="F1626" s="373"/>
      <c r="G1626" s="52"/>
      <c r="H1626" s="137" t="s">
        <v>169</v>
      </c>
      <c r="I1626" s="137" t="s">
        <v>0</v>
      </c>
      <c r="K1626" s="137" t="s">
        <v>169</v>
      </c>
      <c r="L1626" s="137" t="s">
        <v>0</v>
      </c>
    </row>
    <row r="1627" spans="1:12" ht="12.75" customHeight="1">
      <c r="A1627" s="148" t="s">
        <v>213</v>
      </c>
      <c r="B1627" s="149"/>
      <c r="C1627" s="150"/>
      <c r="D1627" s="149"/>
      <c r="E1627" s="149"/>
      <c r="F1627" s="374"/>
      <c r="G1627" s="52"/>
      <c r="H1627" s="138" t="s">
        <v>2</v>
      </c>
      <c r="I1627" s="138" t="s">
        <v>2</v>
      </c>
      <c r="K1627" s="138" t="s">
        <v>2</v>
      </c>
      <c r="L1627" s="138" t="s">
        <v>2</v>
      </c>
    </row>
    <row r="1628" spans="1:12" ht="12.75" customHeight="1">
      <c r="A1628" s="153"/>
      <c r="B1628" s="152"/>
      <c r="C1628" s="152"/>
      <c r="D1628" s="152"/>
      <c r="E1628" s="152"/>
      <c r="F1628" s="375"/>
      <c r="H1628" s="139">
        <v>2004</v>
      </c>
      <c r="I1628" s="139">
        <v>2004</v>
      </c>
      <c r="K1628" s="139">
        <v>2007</v>
      </c>
      <c r="L1628" s="139">
        <v>2007</v>
      </c>
    </row>
    <row r="1629" spans="1:12" ht="12.75" customHeight="1">
      <c r="A1629" s="148"/>
      <c r="B1629" s="136">
        <v>2004</v>
      </c>
      <c r="C1629" s="136">
        <v>2005</v>
      </c>
      <c r="D1629" s="361">
        <v>2006</v>
      </c>
      <c r="E1629" s="361">
        <v>2007</v>
      </c>
      <c r="F1629" s="361">
        <v>2008</v>
      </c>
      <c r="G1629" s="197"/>
      <c r="H1629" s="136" t="s">
        <v>354</v>
      </c>
      <c r="I1629" s="136" t="s">
        <v>354</v>
      </c>
      <c r="K1629" s="136" t="s">
        <v>354</v>
      </c>
      <c r="L1629" s="136" t="s">
        <v>354</v>
      </c>
    </row>
    <row r="1630" spans="1:12" ht="12.75" customHeight="1">
      <c r="A1630" s="51" t="s">
        <v>99</v>
      </c>
      <c r="B1630" s="10">
        <v>5293</v>
      </c>
      <c r="C1630" s="10">
        <v>5333</v>
      </c>
      <c r="D1630" s="420">
        <v>1644</v>
      </c>
      <c r="E1630" s="420">
        <v>2254</v>
      </c>
      <c r="F1630" s="420">
        <v>2701</v>
      </c>
      <c r="G1630" s="52"/>
      <c r="H1630" s="59">
        <f aca="true" t="shared" si="185" ref="H1630:H1641">(F1630-B1630)</f>
        <v>-2592</v>
      </c>
      <c r="I1630" s="6">
        <f aca="true" t="shared" si="186" ref="I1630:I1641">(F1630-B1630)/B1630</f>
        <v>-0.48970338182505196</v>
      </c>
      <c r="K1630" s="128">
        <f aca="true" t="shared" si="187" ref="K1630:K1641">(F1630-E1630)</f>
        <v>447</v>
      </c>
      <c r="L1630" s="57">
        <f aca="true" t="shared" si="188" ref="L1630:L1641">(F1630-E1630)/E1630</f>
        <v>0.19831410825199644</v>
      </c>
    </row>
    <row r="1631" spans="1:12" ht="12.75" customHeight="1">
      <c r="A1631" s="51" t="s">
        <v>100</v>
      </c>
      <c r="B1631" s="10">
        <v>3629</v>
      </c>
      <c r="C1631" s="10">
        <v>3649</v>
      </c>
      <c r="D1631" s="420">
        <v>2582</v>
      </c>
      <c r="E1631" s="420">
        <v>2831</v>
      </c>
      <c r="F1631" s="420">
        <v>3286</v>
      </c>
      <c r="G1631" s="52"/>
      <c r="H1631" s="59">
        <f t="shared" si="185"/>
        <v>-343</v>
      </c>
      <c r="I1631" s="6">
        <f t="shared" si="186"/>
        <v>-0.09451639570129512</v>
      </c>
      <c r="K1631" s="128">
        <f t="shared" si="187"/>
        <v>455</v>
      </c>
      <c r="L1631" s="57">
        <f t="shared" si="188"/>
        <v>0.16072059342988343</v>
      </c>
    </row>
    <row r="1632" spans="1:12" ht="12.75" customHeight="1">
      <c r="A1632" s="51" t="s">
        <v>101</v>
      </c>
      <c r="B1632" s="10">
        <v>372</v>
      </c>
      <c r="C1632" s="10">
        <v>441</v>
      </c>
      <c r="D1632" s="420">
        <v>417</v>
      </c>
      <c r="E1632" s="420">
        <v>495</v>
      </c>
      <c r="F1632" s="420">
        <v>650</v>
      </c>
      <c r="G1632" s="52"/>
      <c r="H1632" s="58">
        <f t="shared" si="185"/>
        <v>278</v>
      </c>
      <c r="I1632" s="7">
        <f t="shared" si="186"/>
        <v>0.7473118279569892</v>
      </c>
      <c r="K1632" s="128">
        <f t="shared" si="187"/>
        <v>155</v>
      </c>
      <c r="L1632" s="57">
        <f t="shared" si="188"/>
        <v>0.31313131313131315</v>
      </c>
    </row>
    <row r="1633" spans="1:12" ht="12.75" customHeight="1">
      <c r="A1633" s="51" t="s">
        <v>102</v>
      </c>
      <c r="B1633" s="10">
        <v>437</v>
      </c>
      <c r="C1633" s="10">
        <v>462</v>
      </c>
      <c r="D1633" s="420">
        <v>315</v>
      </c>
      <c r="E1633" s="420">
        <v>335</v>
      </c>
      <c r="F1633" s="420">
        <v>347</v>
      </c>
      <c r="G1633" s="52"/>
      <c r="H1633" s="59">
        <f t="shared" si="185"/>
        <v>-90</v>
      </c>
      <c r="I1633" s="6">
        <f t="shared" si="186"/>
        <v>-0.20594965675057209</v>
      </c>
      <c r="K1633" s="128">
        <f t="shared" si="187"/>
        <v>12</v>
      </c>
      <c r="L1633" s="57">
        <f t="shared" si="188"/>
        <v>0.03582089552238806</v>
      </c>
    </row>
    <row r="1634" spans="1:12" ht="12.75" customHeight="1">
      <c r="A1634" s="51" t="s">
        <v>103</v>
      </c>
      <c r="B1634" s="10">
        <v>238</v>
      </c>
      <c r="C1634" s="10">
        <v>208</v>
      </c>
      <c r="D1634" s="420">
        <v>102</v>
      </c>
      <c r="E1634" s="420">
        <v>129</v>
      </c>
      <c r="F1634" s="420">
        <v>140</v>
      </c>
      <c r="G1634" s="52"/>
      <c r="H1634" s="59">
        <f t="shared" si="185"/>
        <v>-98</v>
      </c>
      <c r="I1634" s="6">
        <f t="shared" si="186"/>
        <v>-0.4117647058823529</v>
      </c>
      <c r="K1634" s="128">
        <f t="shared" si="187"/>
        <v>11</v>
      </c>
      <c r="L1634" s="57">
        <f t="shared" si="188"/>
        <v>0.08527131782945736</v>
      </c>
    </row>
    <row r="1635" spans="1:12" ht="12.75" customHeight="1">
      <c r="A1635" s="51" t="s">
        <v>104</v>
      </c>
      <c r="B1635" s="10">
        <v>319</v>
      </c>
      <c r="C1635" s="10">
        <v>332</v>
      </c>
      <c r="D1635" s="420">
        <v>242</v>
      </c>
      <c r="E1635" s="420">
        <v>249</v>
      </c>
      <c r="F1635" s="420">
        <v>259</v>
      </c>
      <c r="G1635" s="52"/>
      <c r="H1635" s="59">
        <f t="shared" si="185"/>
        <v>-60</v>
      </c>
      <c r="I1635" s="6">
        <f t="shared" si="186"/>
        <v>-0.18808777429467086</v>
      </c>
      <c r="K1635" s="128">
        <f t="shared" si="187"/>
        <v>10</v>
      </c>
      <c r="L1635" s="57">
        <f t="shared" si="188"/>
        <v>0.040160642570281124</v>
      </c>
    </row>
    <row r="1636" spans="1:12" ht="12.75" customHeight="1">
      <c r="A1636" s="51" t="s">
        <v>105</v>
      </c>
      <c r="B1636" s="10">
        <v>57</v>
      </c>
      <c r="C1636" s="10">
        <v>82</v>
      </c>
      <c r="D1636" s="420">
        <v>51</v>
      </c>
      <c r="E1636" s="420">
        <v>68</v>
      </c>
      <c r="F1636" s="420">
        <v>44</v>
      </c>
      <c r="G1636" s="52"/>
      <c r="H1636" s="59">
        <f t="shared" si="185"/>
        <v>-13</v>
      </c>
      <c r="I1636" s="6">
        <f t="shared" si="186"/>
        <v>-0.22807017543859648</v>
      </c>
      <c r="K1636" s="348">
        <f t="shared" si="187"/>
        <v>-24</v>
      </c>
      <c r="L1636" s="349">
        <f t="shared" si="188"/>
        <v>-0.35294117647058826</v>
      </c>
    </row>
    <row r="1637" spans="1:12" ht="12.75" customHeight="1">
      <c r="A1637" s="51" t="s">
        <v>106</v>
      </c>
      <c r="B1637" s="10">
        <v>168</v>
      </c>
      <c r="C1637" s="10">
        <v>156</v>
      </c>
      <c r="D1637" s="420">
        <v>98</v>
      </c>
      <c r="E1637" s="420">
        <v>80</v>
      </c>
      <c r="F1637" s="420">
        <v>92</v>
      </c>
      <c r="G1637" s="52"/>
      <c r="H1637" s="59">
        <f t="shared" si="185"/>
        <v>-76</v>
      </c>
      <c r="I1637" s="6">
        <f t="shared" si="186"/>
        <v>-0.4523809523809524</v>
      </c>
      <c r="K1637" s="128">
        <f t="shared" si="187"/>
        <v>12</v>
      </c>
      <c r="L1637" s="57">
        <f t="shared" si="188"/>
        <v>0.15</v>
      </c>
    </row>
    <row r="1638" spans="1:12" ht="12.75" customHeight="1">
      <c r="A1638" s="51" t="s">
        <v>107</v>
      </c>
      <c r="B1638" s="10">
        <v>127</v>
      </c>
      <c r="C1638" s="10">
        <v>123</v>
      </c>
      <c r="D1638" s="420">
        <v>84</v>
      </c>
      <c r="E1638" s="420">
        <v>95</v>
      </c>
      <c r="F1638" s="420">
        <v>89</v>
      </c>
      <c r="H1638" s="59">
        <f t="shared" si="185"/>
        <v>-38</v>
      </c>
      <c r="I1638" s="6">
        <f t="shared" si="186"/>
        <v>-0.2992125984251969</v>
      </c>
      <c r="K1638" s="348">
        <f t="shared" si="187"/>
        <v>-6</v>
      </c>
      <c r="L1638" s="349">
        <f t="shared" si="188"/>
        <v>-0.06315789473684211</v>
      </c>
    </row>
    <row r="1639" spans="1:12" ht="12.75" customHeight="1">
      <c r="A1639" s="51" t="s">
        <v>108</v>
      </c>
      <c r="B1639" s="10">
        <v>54</v>
      </c>
      <c r="C1639" s="10">
        <v>63</v>
      </c>
      <c r="D1639" s="420">
        <v>45</v>
      </c>
      <c r="E1639" s="420">
        <v>37</v>
      </c>
      <c r="F1639" s="420">
        <v>37</v>
      </c>
      <c r="H1639" s="59">
        <f t="shared" si="185"/>
        <v>-17</v>
      </c>
      <c r="I1639" s="6">
        <f t="shared" si="186"/>
        <v>-0.3148148148148148</v>
      </c>
      <c r="K1639" s="128">
        <f t="shared" si="187"/>
        <v>0</v>
      </c>
      <c r="L1639" s="57">
        <f t="shared" si="188"/>
        <v>0</v>
      </c>
    </row>
    <row r="1640" spans="1:12" ht="12.75" customHeight="1">
      <c r="A1640" s="51" t="s">
        <v>109</v>
      </c>
      <c r="B1640" s="10">
        <v>613</v>
      </c>
      <c r="C1640" s="10">
        <v>592</v>
      </c>
      <c r="D1640" s="420">
        <v>347</v>
      </c>
      <c r="E1640" s="420">
        <v>491</v>
      </c>
      <c r="F1640" s="420">
        <v>696</v>
      </c>
      <c r="H1640" s="58">
        <f t="shared" si="185"/>
        <v>83</v>
      </c>
      <c r="I1640" s="7">
        <f t="shared" si="186"/>
        <v>0.13539967373572595</v>
      </c>
      <c r="K1640" s="128">
        <f t="shared" si="187"/>
        <v>205</v>
      </c>
      <c r="L1640" s="57">
        <f t="shared" si="188"/>
        <v>0.4175152749490835</v>
      </c>
    </row>
    <row r="1641" spans="1:12" ht="12.75" customHeight="1">
      <c r="A1641" s="53" t="s">
        <v>5</v>
      </c>
      <c r="B1641" s="43">
        <f>SUM(B1630:B1640)</f>
        <v>11307</v>
      </c>
      <c r="C1641" s="43">
        <f>SUM(C1630:C1640)</f>
        <v>11441</v>
      </c>
      <c r="D1641" s="43">
        <f>SUM(D1630:D1640)</f>
        <v>5927</v>
      </c>
      <c r="E1641" s="43">
        <f>SUM(E1630:E1640)</f>
        <v>7064</v>
      </c>
      <c r="F1641" s="43">
        <f>SUM(F1630:F1640)</f>
        <v>8341</v>
      </c>
      <c r="H1641" s="356">
        <f t="shared" si="185"/>
        <v>-2966</v>
      </c>
      <c r="I1641" s="357">
        <f t="shared" si="186"/>
        <v>-0.2623153798531883</v>
      </c>
      <c r="J1641" s="121"/>
      <c r="K1641" s="209">
        <f t="shared" si="187"/>
        <v>1277</v>
      </c>
      <c r="L1641" s="206">
        <f t="shared" si="188"/>
        <v>0.1807757644394111</v>
      </c>
    </row>
    <row r="1645" spans="1:12" ht="12.75" customHeight="1">
      <c r="A1645" s="168">
        <v>39122</v>
      </c>
      <c r="B1645" s="169"/>
      <c r="D1645" s="87"/>
      <c r="E1645" s="170">
        <v>25</v>
      </c>
      <c r="F1645" s="21"/>
      <c r="G1645" s="32"/>
      <c r="H1645" s="169"/>
      <c r="L1645" s="170" t="s">
        <v>175</v>
      </c>
    </row>
    <row r="1646" spans="1:12" ht="12.75" customHeight="1">
      <c r="A1646" s="568" t="s">
        <v>377</v>
      </c>
      <c r="B1646" s="568"/>
      <c r="C1646" s="568"/>
      <c r="D1646" s="568"/>
      <c r="E1646" s="568"/>
      <c r="F1646" s="568"/>
      <c r="G1646" s="568"/>
      <c r="H1646" s="568"/>
      <c r="I1646" s="568"/>
      <c r="J1646" s="568"/>
      <c r="K1646" s="568"/>
      <c r="L1646" s="568"/>
    </row>
    <row r="1647" spans="1:12" ht="12.75" customHeight="1">
      <c r="A1647" s="416"/>
      <c r="B1647" s="416"/>
      <c r="C1647" s="416"/>
      <c r="D1647" s="416"/>
      <c r="E1647" s="416"/>
      <c r="F1647" s="416"/>
      <c r="G1647" s="416"/>
      <c r="H1647" s="416"/>
      <c r="I1647" s="416"/>
      <c r="J1647" s="416"/>
      <c r="K1647" s="416"/>
      <c r="L1647" s="416"/>
    </row>
    <row r="1649" spans="1:12" ht="12" customHeight="1">
      <c r="A1649" s="248" t="s">
        <v>218</v>
      </c>
      <c r="B1649" s="249"/>
      <c r="C1649" s="250"/>
      <c r="D1649" s="249"/>
      <c r="E1649" s="249"/>
      <c r="F1649" s="389"/>
      <c r="G1649" s="52"/>
      <c r="H1649" s="235"/>
      <c r="I1649" s="235"/>
      <c r="K1649" s="235"/>
      <c r="L1649" s="235"/>
    </row>
    <row r="1650" spans="1:12" ht="12.75" customHeight="1">
      <c r="A1650" s="51" t="s">
        <v>99</v>
      </c>
      <c r="B1650" s="10">
        <v>763</v>
      </c>
      <c r="C1650" s="10">
        <v>766</v>
      </c>
      <c r="D1650" s="420">
        <v>543</v>
      </c>
      <c r="E1650" s="420">
        <v>625</v>
      </c>
      <c r="F1650" s="420">
        <v>574</v>
      </c>
      <c r="G1650" s="52"/>
      <c r="H1650" s="59">
        <f aca="true" t="shared" si="189" ref="H1650:H1661">(F1650-B1650)</f>
        <v>-189</v>
      </c>
      <c r="I1650" s="6">
        <f aca="true" t="shared" si="190" ref="I1650:I1661">(F1650-B1650)/B1650</f>
        <v>-0.24770642201834864</v>
      </c>
      <c r="K1650" s="348">
        <f aca="true" t="shared" si="191" ref="K1650:K1661">(F1650-E1650)</f>
        <v>-51</v>
      </c>
      <c r="L1650" s="349">
        <f aca="true" t="shared" si="192" ref="L1650:L1661">(F1650-E1650)/E1650</f>
        <v>-0.0816</v>
      </c>
    </row>
    <row r="1651" spans="1:12" ht="12.75" customHeight="1">
      <c r="A1651" s="51" t="s">
        <v>100</v>
      </c>
      <c r="B1651" s="10">
        <v>1922</v>
      </c>
      <c r="C1651" s="10">
        <v>1902</v>
      </c>
      <c r="D1651" s="420">
        <v>1527</v>
      </c>
      <c r="E1651" s="420">
        <v>1671</v>
      </c>
      <c r="F1651" s="420">
        <v>1622</v>
      </c>
      <c r="G1651" s="52"/>
      <c r="H1651" s="59">
        <f t="shared" si="189"/>
        <v>-300</v>
      </c>
      <c r="I1651" s="6">
        <f t="shared" si="190"/>
        <v>-0.15608740894901144</v>
      </c>
      <c r="K1651" s="348">
        <f t="shared" si="191"/>
        <v>-49</v>
      </c>
      <c r="L1651" s="349">
        <f t="shared" si="192"/>
        <v>-0.029323758228605626</v>
      </c>
    </row>
    <row r="1652" spans="1:12" ht="12.75" customHeight="1">
      <c r="A1652" s="51" t="s">
        <v>101</v>
      </c>
      <c r="B1652" s="10">
        <v>6</v>
      </c>
      <c r="C1652" s="10">
        <v>11</v>
      </c>
      <c r="D1652" s="420">
        <v>20</v>
      </c>
      <c r="E1652" s="420">
        <v>38</v>
      </c>
      <c r="F1652" s="420">
        <v>34</v>
      </c>
      <c r="G1652" s="52"/>
      <c r="H1652" s="58">
        <f t="shared" si="189"/>
        <v>28</v>
      </c>
      <c r="I1652" s="7">
        <f t="shared" si="190"/>
        <v>4.666666666666667</v>
      </c>
      <c r="K1652" s="348">
        <f t="shared" si="191"/>
        <v>-4</v>
      </c>
      <c r="L1652" s="349">
        <f t="shared" si="192"/>
        <v>-0.10526315789473684</v>
      </c>
    </row>
    <row r="1653" spans="1:12" ht="12.75" customHeight="1">
      <c r="A1653" s="51" t="s">
        <v>102</v>
      </c>
      <c r="B1653" s="10">
        <v>27</v>
      </c>
      <c r="C1653" s="10">
        <v>36</v>
      </c>
      <c r="D1653" s="420">
        <v>41</v>
      </c>
      <c r="E1653" s="420">
        <v>39</v>
      </c>
      <c r="F1653" s="420">
        <v>43</v>
      </c>
      <c r="G1653" s="52"/>
      <c r="H1653" s="58">
        <f t="shared" si="189"/>
        <v>16</v>
      </c>
      <c r="I1653" s="7">
        <f t="shared" si="190"/>
        <v>0.5925925925925926</v>
      </c>
      <c r="K1653" s="128">
        <f t="shared" si="191"/>
        <v>4</v>
      </c>
      <c r="L1653" s="57">
        <f t="shared" si="192"/>
        <v>0.10256410256410256</v>
      </c>
    </row>
    <row r="1654" spans="1:12" ht="12.75" customHeight="1">
      <c r="A1654" s="51" t="s">
        <v>103</v>
      </c>
      <c r="B1654" s="10">
        <v>16</v>
      </c>
      <c r="C1654" s="10">
        <v>15</v>
      </c>
      <c r="D1654" s="420">
        <v>13</v>
      </c>
      <c r="E1654" s="420">
        <v>14</v>
      </c>
      <c r="F1654" s="420">
        <v>8</v>
      </c>
      <c r="G1654" s="52"/>
      <c r="H1654" s="59">
        <f t="shared" si="189"/>
        <v>-8</v>
      </c>
      <c r="I1654" s="6">
        <f t="shared" si="190"/>
        <v>-0.5</v>
      </c>
      <c r="K1654" s="348">
        <f t="shared" si="191"/>
        <v>-6</v>
      </c>
      <c r="L1654" s="349">
        <f t="shared" si="192"/>
        <v>-0.42857142857142855</v>
      </c>
    </row>
    <row r="1655" spans="1:12" ht="12.75" customHeight="1">
      <c r="A1655" s="51" t="s">
        <v>104</v>
      </c>
      <c r="B1655" s="10">
        <v>5</v>
      </c>
      <c r="C1655" s="10">
        <v>6</v>
      </c>
      <c r="D1655" s="420">
        <v>11</v>
      </c>
      <c r="E1655" s="420">
        <v>12</v>
      </c>
      <c r="F1655" s="420">
        <v>8</v>
      </c>
      <c r="G1655" s="52"/>
      <c r="H1655" s="58">
        <f t="shared" si="189"/>
        <v>3</v>
      </c>
      <c r="I1655" s="7">
        <f t="shared" si="190"/>
        <v>0.6</v>
      </c>
      <c r="K1655" s="348">
        <f t="shared" si="191"/>
        <v>-4</v>
      </c>
      <c r="L1655" s="349">
        <f t="shared" si="192"/>
        <v>-0.3333333333333333</v>
      </c>
    </row>
    <row r="1656" spans="1:12" ht="12.75" customHeight="1">
      <c r="A1656" s="51" t="s">
        <v>105</v>
      </c>
      <c r="B1656" s="10">
        <v>181</v>
      </c>
      <c r="C1656" s="10">
        <v>163</v>
      </c>
      <c r="D1656" s="420">
        <v>118</v>
      </c>
      <c r="E1656" s="420">
        <v>132</v>
      </c>
      <c r="F1656" s="420">
        <v>138</v>
      </c>
      <c r="G1656" s="52"/>
      <c r="H1656" s="59">
        <f t="shared" si="189"/>
        <v>-43</v>
      </c>
      <c r="I1656" s="6">
        <f t="shared" si="190"/>
        <v>-0.23756906077348067</v>
      </c>
      <c r="K1656" s="128">
        <f t="shared" si="191"/>
        <v>6</v>
      </c>
      <c r="L1656" s="57">
        <f t="shared" si="192"/>
        <v>0.045454545454545456</v>
      </c>
    </row>
    <row r="1657" spans="1:12" ht="12.75" customHeight="1">
      <c r="A1657" s="51" t="s">
        <v>106</v>
      </c>
      <c r="B1657" s="10">
        <v>15</v>
      </c>
      <c r="C1657" s="10">
        <v>15</v>
      </c>
      <c r="D1657" s="420">
        <v>13</v>
      </c>
      <c r="E1657" s="420">
        <v>12</v>
      </c>
      <c r="F1657" s="420">
        <v>10</v>
      </c>
      <c r="G1657" s="52"/>
      <c r="H1657" s="59">
        <f t="shared" si="189"/>
        <v>-5</v>
      </c>
      <c r="I1657" s="6">
        <f t="shared" si="190"/>
        <v>-0.3333333333333333</v>
      </c>
      <c r="K1657" s="348">
        <f t="shared" si="191"/>
        <v>-2</v>
      </c>
      <c r="L1657" s="349">
        <f t="shared" si="192"/>
        <v>-0.16666666666666666</v>
      </c>
    </row>
    <row r="1658" spans="1:12" ht="12.75" customHeight="1">
      <c r="A1658" s="51" t="s">
        <v>107</v>
      </c>
      <c r="B1658" s="10">
        <v>9</v>
      </c>
      <c r="C1658" s="10">
        <v>14</v>
      </c>
      <c r="D1658" s="420">
        <v>9</v>
      </c>
      <c r="E1658" s="420">
        <v>13</v>
      </c>
      <c r="F1658" s="420">
        <v>17</v>
      </c>
      <c r="H1658" s="58">
        <f t="shared" si="189"/>
        <v>8</v>
      </c>
      <c r="I1658" s="7">
        <f t="shared" si="190"/>
        <v>0.8888888888888888</v>
      </c>
      <c r="K1658" s="128">
        <f t="shared" si="191"/>
        <v>4</v>
      </c>
      <c r="L1658" s="57">
        <f t="shared" si="192"/>
        <v>0.3076923076923077</v>
      </c>
    </row>
    <row r="1659" spans="1:12" ht="12.75" customHeight="1">
      <c r="A1659" s="51" t="s">
        <v>108</v>
      </c>
      <c r="B1659" s="10">
        <v>1</v>
      </c>
      <c r="C1659" s="10">
        <v>1</v>
      </c>
      <c r="D1659" s="420">
        <v>1</v>
      </c>
      <c r="E1659" s="420">
        <v>2</v>
      </c>
      <c r="F1659" s="491">
        <v>1</v>
      </c>
      <c r="H1659" s="58">
        <f t="shared" si="189"/>
        <v>0</v>
      </c>
      <c r="I1659" s="7">
        <f t="shared" si="190"/>
        <v>0</v>
      </c>
      <c r="J1659" s="352"/>
      <c r="K1659" s="348">
        <f t="shared" si="191"/>
        <v>-1</v>
      </c>
      <c r="L1659" s="349">
        <f t="shared" si="192"/>
        <v>-0.5</v>
      </c>
    </row>
    <row r="1660" spans="1:12" ht="12.75" customHeight="1">
      <c r="A1660" s="51" t="s">
        <v>109</v>
      </c>
      <c r="B1660" s="10">
        <v>86</v>
      </c>
      <c r="C1660" s="10">
        <v>82</v>
      </c>
      <c r="D1660" s="420">
        <v>73</v>
      </c>
      <c r="E1660" s="420">
        <v>98</v>
      </c>
      <c r="F1660" s="420">
        <v>122</v>
      </c>
      <c r="H1660" s="58">
        <f t="shared" si="189"/>
        <v>36</v>
      </c>
      <c r="I1660" s="7">
        <f t="shared" si="190"/>
        <v>0.4186046511627907</v>
      </c>
      <c r="J1660" s="352"/>
      <c r="K1660" s="128">
        <f t="shared" si="191"/>
        <v>24</v>
      </c>
      <c r="L1660" s="57">
        <f t="shared" si="192"/>
        <v>0.24489795918367346</v>
      </c>
    </row>
    <row r="1661" spans="1:12" ht="12.75" customHeight="1">
      <c r="A1661" s="53" t="s">
        <v>5</v>
      </c>
      <c r="B1661" s="43">
        <f>SUM(B1650:B1660)</f>
        <v>3031</v>
      </c>
      <c r="C1661" s="43">
        <f>SUM(C1650:C1660)</f>
        <v>3011</v>
      </c>
      <c r="D1661" s="43">
        <f>SUM(D1650:D1660)</f>
        <v>2369</v>
      </c>
      <c r="E1661" s="43">
        <f>SUM(E1650:E1660)</f>
        <v>2656</v>
      </c>
      <c r="F1661" s="43">
        <f>SUM(F1650:F1660)</f>
        <v>2577</v>
      </c>
      <c r="H1661" s="356">
        <f t="shared" si="189"/>
        <v>-454</v>
      </c>
      <c r="I1661" s="357">
        <f t="shared" si="190"/>
        <v>-0.14978554932365556</v>
      </c>
      <c r="J1661" s="355"/>
      <c r="K1661" s="350">
        <f t="shared" si="191"/>
        <v>-79</v>
      </c>
      <c r="L1661" s="351">
        <f t="shared" si="192"/>
        <v>-0.029743975903614456</v>
      </c>
    </row>
    <row r="1662" spans="1:12" ht="12.75" customHeight="1">
      <c r="A1662" s="180"/>
      <c r="B1662" s="181"/>
      <c r="C1662" s="181"/>
      <c r="D1662" s="181"/>
      <c r="E1662" s="181"/>
      <c r="F1662" s="181"/>
      <c r="H1662" s="272"/>
      <c r="I1662" s="273"/>
      <c r="J1662" s="121"/>
      <c r="K1662" s="182"/>
      <c r="L1662" s="183"/>
    </row>
    <row r="1663" spans="1:12" ht="12.75" customHeight="1">
      <c r="A1663" s="180"/>
      <c r="B1663" s="181"/>
      <c r="C1663" s="181"/>
      <c r="D1663" s="181"/>
      <c r="E1663" s="181"/>
      <c r="F1663" s="181"/>
      <c r="H1663" s="272"/>
      <c r="I1663" s="273"/>
      <c r="J1663" s="121"/>
      <c r="K1663" s="182"/>
      <c r="L1663" s="183"/>
    </row>
    <row r="1664" spans="1:12" ht="12.75" customHeight="1">
      <c r="A1664" s="180"/>
      <c r="B1664" s="181"/>
      <c r="C1664" s="181"/>
      <c r="D1664" s="181"/>
      <c r="E1664" s="181"/>
      <c r="F1664" s="181"/>
      <c r="H1664" s="272"/>
      <c r="I1664" s="273"/>
      <c r="J1664" s="121"/>
      <c r="K1664" s="182"/>
      <c r="L1664" s="183"/>
    </row>
    <row r="1665" spans="1:12" ht="12.75" customHeight="1">
      <c r="A1665" s="180"/>
      <c r="B1665" s="216"/>
      <c r="C1665" s="216"/>
      <c r="D1665" s="181"/>
      <c r="E1665" s="181"/>
      <c r="F1665" s="181"/>
      <c r="H1665" s="182"/>
      <c r="I1665" s="183"/>
      <c r="J1665" s="121"/>
      <c r="K1665" s="182"/>
      <c r="L1665" s="183"/>
    </row>
    <row r="1666" spans="1:12" ht="12.75" customHeight="1">
      <c r="A1666" s="248" t="s">
        <v>170</v>
      </c>
      <c r="B1666" s="249"/>
      <c r="C1666" s="250"/>
      <c r="D1666" s="249"/>
      <c r="E1666" s="249"/>
      <c r="F1666" s="389"/>
      <c r="G1666" s="52"/>
      <c r="H1666" s="235"/>
      <c r="I1666" s="235"/>
      <c r="K1666" s="235"/>
      <c r="L1666" s="235"/>
    </row>
    <row r="1667" spans="1:12" ht="12.75" customHeight="1">
      <c r="A1667" s="51" t="s">
        <v>99</v>
      </c>
      <c r="B1667" s="10">
        <v>234</v>
      </c>
      <c r="C1667" s="10">
        <v>243</v>
      </c>
      <c r="D1667" s="41">
        <v>153</v>
      </c>
      <c r="E1667" s="41">
        <v>184</v>
      </c>
      <c r="F1667" s="41">
        <v>158</v>
      </c>
      <c r="G1667" s="52"/>
      <c r="H1667" s="59">
        <f aca="true" t="shared" si="193" ref="H1667:H1678">(F1667-B1667)</f>
        <v>-76</v>
      </c>
      <c r="I1667" s="6">
        <f aca="true" t="shared" si="194" ref="I1667:I1678">(F1667-B1667)/B1667</f>
        <v>-0.3247863247863248</v>
      </c>
      <c r="J1667" s="352"/>
      <c r="K1667" s="348">
        <f aca="true" t="shared" si="195" ref="K1667:K1678">(F1667-E1667)</f>
        <v>-26</v>
      </c>
      <c r="L1667" s="349">
        <f aca="true" t="shared" si="196" ref="L1667:L1678">(F1667-E1667)/E1667</f>
        <v>-0.14130434782608695</v>
      </c>
    </row>
    <row r="1668" spans="1:12" ht="12.75" customHeight="1">
      <c r="A1668" s="51" t="s">
        <v>100</v>
      </c>
      <c r="B1668" s="10">
        <v>319</v>
      </c>
      <c r="C1668" s="10">
        <v>355</v>
      </c>
      <c r="D1668" s="41">
        <v>258</v>
      </c>
      <c r="E1668" s="41">
        <v>302</v>
      </c>
      <c r="F1668" s="41">
        <v>340</v>
      </c>
      <c r="G1668" s="52"/>
      <c r="H1668" s="58">
        <f t="shared" si="193"/>
        <v>21</v>
      </c>
      <c r="I1668" s="7">
        <f t="shared" si="194"/>
        <v>0.06583072100313479</v>
      </c>
      <c r="K1668" s="128">
        <f t="shared" si="195"/>
        <v>38</v>
      </c>
      <c r="L1668" s="57">
        <f t="shared" si="196"/>
        <v>0.12582781456953643</v>
      </c>
    </row>
    <row r="1669" spans="1:12" ht="12.75" customHeight="1">
      <c r="A1669" s="51" t="s">
        <v>101</v>
      </c>
      <c r="B1669" s="10">
        <v>102</v>
      </c>
      <c r="C1669" s="10">
        <v>127</v>
      </c>
      <c r="D1669" s="41">
        <v>113</v>
      </c>
      <c r="E1669" s="41">
        <v>130</v>
      </c>
      <c r="F1669" s="41">
        <v>111</v>
      </c>
      <c r="G1669" s="52"/>
      <c r="H1669" s="58">
        <f t="shared" si="193"/>
        <v>9</v>
      </c>
      <c r="I1669" s="7">
        <f t="shared" si="194"/>
        <v>0.08823529411764706</v>
      </c>
      <c r="K1669" s="348">
        <f t="shared" si="195"/>
        <v>-19</v>
      </c>
      <c r="L1669" s="349">
        <f t="shared" si="196"/>
        <v>-0.14615384615384616</v>
      </c>
    </row>
    <row r="1670" spans="1:12" ht="12.75" customHeight="1">
      <c r="A1670" s="51" t="s">
        <v>102</v>
      </c>
      <c r="B1670" s="10">
        <v>13</v>
      </c>
      <c r="C1670" s="10">
        <v>22</v>
      </c>
      <c r="D1670" s="41">
        <v>22</v>
      </c>
      <c r="E1670" s="41">
        <v>37</v>
      </c>
      <c r="F1670" s="41">
        <v>40</v>
      </c>
      <c r="G1670" s="52"/>
      <c r="H1670" s="58">
        <f t="shared" si="193"/>
        <v>27</v>
      </c>
      <c r="I1670" s="7">
        <f t="shared" si="194"/>
        <v>2.076923076923077</v>
      </c>
      <c r="K1670" s="128">
        <f t="shared" si="195"/>
        <v>3</v>
      </c>
      <c r="L1670" s="57">
        <f t="shared" si="196"/>
        <v>0.08108108108108109</v>
      </c>
    </row>
    <row r="1671" spans="1:12" ht="12.75" customHeight="1">
      <c r="A1671" s="51" t="s">
        <v>103</v>
      </c>
      <c r="B1671" s="10">
        <v>48</v>
      </c>
      <c r="C1671" s="10">
        <v>55</v>
      </c>
      <c r="D1671" s="41">
        <v>45</v>
      </c>
      <c r="E1671" s="41">
        <v>48</v>
      </c>
      <c r="F1671" s="41">
        <v>36</v>
      </c>
      <c r="G1671" s="52"/>
      <c r="H1671" s="59">
        <f t="shared" si="193"/>
        <v>-12</v>
      </c>
      <c r="I1671" s="6">
        <f t="shared" si="194"/>
        <v>-0.25</v>
      </c>
      <c r="K1671" s="348">
        <f t="shared" si="195"/>
        <v>-12</v>
      </c>
      <c r="L1671" s="349">
        <f t="shared" si="196"/>
        <v>-0.25</v>
      </c>
    </row>
    <row r="1672" spans="1:12" ht="12.75" customHeight="1">
      <c r="A1672" s="51" t="s">
        <v>104</v>
      </c>
      <c r="B1672" s="10">
        <v>19</v>
      </c>
      <c r="C1672" s="10">
        <v>14</v>
      </c>
      <c r="D1672" s="41">
        <v>13</v>
      </c>
      <c r="E1672" s="41">
        <v>12</v>
      </c>
      <c r="F1672" s="41">
        <v>14</v>
      </c>
      <c r="G1672" s="52"/>
      <c r="H1672" s="59">
        <f t="shared" si="193"/>
        <v>-5</v>
      </c>
      <c r="I1672" s="6">
        <f t="shared" si="194"/>
        <v>-0.2631578947368421</v>
      </c>
      <c r="K1672" s="128">
        <f t="shared" si="195"/>
        <v>2</v>
      </c>
      <c r="L1672" s="57">
        <f t="shared" si="196"/>
        <v>0.16666666666666666</v>
      </c>
    </row>
    <row r="1673" spans="1:12" ht="12.75" customHeight="1">
      <c r="A1673" s="51" t="s">
        <v>105</v>
      </c>
      <c r="B1673" s="10">
        <v>12</v>
      </c>
      <c r="C1673" s="10">
        <v>14</v>
      </c>
      <c r="D1673" s="41">
        <v>18</v>
      </c>
      <c r="E1673" s="41">
        <v>19</v>
      </c>
      <c r="F1673" s="41">
        <v>9</v>
      </c>
      <c r="G1673" s="52"/>
      <c r="H1673" s="59">
        <f t="shared" si="193"/>
        <v>-3</v>
      </c>
      <c r="I1673" s="6">
        <f t="shared" si="194"/>
        <v>-0.25</v>
      </c>
      <c r="J1673" s="352"/>
      <c r="K1673" s="348">
        <f t="shared" si="195"/>
        <v>-10</v>
      </c>
      <c r="L1673" s="349">
        <f t="shared" si="196"/>
        <v>-0.5263157894736842</v>
      </c>
    </row>
    <row r="1674" spans="1:12" ht="12.75" customHeight="1">
      <c r="A1674" s="51" t="s">
        <v>106</v>
      </c>
      <c r="B1674" s="10">
        <v>4</v>
      </c>
      <c r="C1674" s="10">
        <v>5</v>
      </c>
      <c r="D1674" s="41">
        <v>7</v>
      </c>
      <c r="E1674" s="41">
        <v>10</v>
      </c>
      <c r="F1674" s="41">
        <v>9</v>
      </c>
      <c r="G1674" s="52"/>
      <c r="H1674" s="58">
        <f t="shared" si="193"/>
        <v>5</v>
      </c>
      <c r="I1674" s="7">
        <f t="shared" si="194"/>
        <v>1.25</v>
      </c>
      <c r="K1674" s="348">
        <f t="shared" si="195"/>
        <v>-1</v>
      </c>
      <c r="L1674" s="349">
        <f t="shared" si="196"/>
        <v>-0.1</v>
      </c>
    </row>
    <row r="1675" spans="1:12" ht="12.75" customHeight="1">
      <c r="A1675" s="51" t="s">
        <v>107</v>
      </c>
      <c r="B1675" s="10">
        <v>8</v>
      </c>
      <c r="C1675" s="10">
        <v>2</v>
      </c>
      <c r="D1675" s="41">
        <v>1</v>
      </c>
      <c r="E1675" s="41">
        <v>8</v>
      </c>
      <c r="F1675" s="41">
        <v>6</v>
      </c>
      <c r="H1675" s="59">
        <f t="shared" si="193"/>
        <v>-2</v>
      </c>
      <c r="I1675" s="6">
        <f t="shared" si="194"/>
        <v>-0.25</v>
      </c>
      <c r="J1675" s="352"/>
      <c r="K1675" s="348">
        <f t="shared" si="195"/>
        <v>-2</v>
      </c>
      <c r="L1675" s="349">
        <f t="shared" si="196"/>
        <v>-0.25</v>
      </c>
    </row>
    <row r="1676" spans="1:12" ht="12.75" customHeight="1">
      <c r="A1676" s="51" t="s">
        <v>108</v>
      </c>
      <c r="B1676" s="10">
        <v>1</v>
      </c>
      <c r="C1676" s="10">
        <v>2</v>
      </c>
      <c r="D1676" s="41">
        <v>3</v>
      </c>
      <c r="E1676" s="41">
        <v>5</v>
      </c>
      <c r="F1676" s="41">
        <v>4</v>
      </c>
      <c r="H1676" s="58">
        <f t="shared" si="193"/>
        <v>3</v>
      </c>
      <c r="I1676" s="7">
        <v>0</v>
      </c>
      <c r="K1676" s="348">
        <f t="shared" si="195"/>
        <v>-1</v>
      </c>
      <c r="L1676" s="349">
        <f t="shared" si="196"/>
        <v>-0.2</v>
      </c>
    </row>
    <row r="1677" spans="1:12" ht="12.75" customHeight="1">
      <c r="A1677" s="51" t="s">
        <v>109</v>
      </c>
      <c r="B1677" s="10">
        <v>28</v>
      </c>
      <c r="C1677" s="10">
        <v>31</v>
      </c>
      <c r="D1677" s="41">
        <v>25</v>
      </c>
      <c r="E1677" s="41">
        <v>33</v>
      </c>
      <c r="F1677" s="41">
        <v>29</v>
      </c>
      <c r="H1677" s="58">
        <f t="shared" si="193"/>
        <v>1</v>
      </c>
      <c r="I1677" s="7">
        <f t="shared" si="194"/>
        <v>0.03571428571428571</v>
      </c>
      <c r="K1677" s="348">
        <f t="shared" si="195"/>
        <v>-4</v>
      </c>
      <c r="L1677" s="349">
        <f t="shared" si="196"/>
        <v>-0.12121212121212122</v>
      </c>
    </row>
    <row r="1678" spans="1:12" ht="12.75" customHeight="1">
      <c r="A1678" s="53" t="s">
        <v>5</v>
      </c>
      <c r="B1678" s="43">
        <f>SUM(B1667:B1677)</f>
        <v>788</v>
      </c>
      <c r="C1678" s="43">
        <f>SUM(C1667:C1677)</f>
        <v>870</v>
      </c>
      <c r="D1678" s="43">
        <f>SUM(D1667:D1677)</f>
        <v>658</v>
      </c>
      <c r="E1678" s="43">
        <f>SUM(E1667:E1677)</f>
        <v>788</v>
      </c>
      <c r="F1678" s="43">
        <f>SUM(F1667:F1677)</f>
        <v>756</v>
      </c>
      <c r="H1678" s="356">
        <f t="shared" si="193"/>
        <v>-32</v>
      </c>
      <c r="I1678" s="357">
        <f t="shared" si="194"/>
        <v>-0.04060913705583756</v>
      </c>
      <c r="J1678" s="355"/>
      <c r="K1678" s="350">
        <f t="shared" si="195"/>
        <v>-32</v>
      </c>
      <c r="L1678" s="351">
        <f t="shared" si="196"/>
        <v>-0.04060913705583756</v>
      </c>
    </row>
    <row r="1679" spans="1:12" ht="12.75" customHeight="1">
      <c r="A1679" s="180"/>
      <c r="B1679" s="181"/>
      <c r="C1679" s="181"/>
      <c r="D1679" s="181"/>
      <c r="E1679" s="181"/>
      <c r="F1679" s="181"/>
      <c r="H1679" s="182"/>
      <c r="I1679" s="183"/>
      <c r="J1679" s="121"/>
      <c r="K1679" s="182"/>
      <c r="L1679" s="183"/>
    </row>
    <row r="1680" spans="1:12" ht="12.75" customHeight="1">
      <c r="A1680" s="180"/>
      <c r="B1680" s="181"/>
      <c r="C1680" s="181"/>
      <c r="D1680" s="181"/>
      <c r="E1680" s="181"/>
      <c r="F1680" s="181"/>
      <c r="H1680" s="182"/>
      <c r="I1680" s="183"/>
      <c r="J1680" s="121"/>
      <c r="K1680" s="182"/>
      <c r="L1680" s="183"/>
    </row>
    <row r="1681" spans="1:12" ht="12.75" customHeight="1">
      <c r="A1681" s="180"/>
      <c r="B1681" s="181"/>
      <c r="C1681" s="181"/>
      <c r="D1681" s="181"/>
      <c r="E1681" s="181"/>
      <c r="F1681" s="181"/>
      <c r="H1681" s="182"/>
      <c r="I1681" s="183"/>
      <c r="J1681" s="121"/>
      <c r="K1681" s="182"/>
      <c r="L1681" s="183"/>
    </row>
    <row r="1682" spans="1:12" ht="12.75" customHeight="1">
      <c r="A1682" s="180"/>
      <c r="B1682" s="216"/>
      <c r="C1682" s="216"/>
      <c r="D1682" s="181"/>
      <c r="E1682" s="181"/>
      <c r="F1682" s="181"/>
      <c r="H1682" s="182"/>
      <c r="I1682" s="183"/>
      <c r="J1682" s="121"/>
      <c r="K1682" s="182"/>
      <c r="L1682" s="183"/>
    </row>
    <row r="1683" spans="1:12" ht="12.75" customHeight="1">
      <c r="A1683" s="248" t="s">
        <v>214</v>
      </c>
      <c r="B1683" s="249"/>
      <c r="C1683" s="250"/>
      <c r="D1683" s="249"/>
      <c r="E1683" s="249"/>
      <c r="F1683" s="389"/>
      <c r="G1683" s="52"/>
      <c r="H1683" s="235"/>
      <c r="I1683" s="235"/>
      <c r="K1683" s="235"/>
      <c r="L1683" s="235"/>
    </row>
    <row r="1684" spans="1:12" ht="12.75" customHeight="1">
      <c r="A1684" s="51" t="s">
        <v>99</v>
      </c>
      <c r="B1684" s="199">
        <v>14</v>
      </c>
      <c r="C1684" s="13">
        <v>15</v>
      </c>
      <c r="D1684" s="41">
        <v>22</v>
      </c>
      <c r="E1684" s="41">
        <v>15</v>
      </c>
      <c r="F1684" s="41">
        <v>15</v>
      </c>
      <c r="G1684" s="52"/>
      <c r="H1684" s="58">
        <f aca="true" t="shared" si="197" ref="H1684:H1697">(F1684-B1684)</f>
        <v>1</v>
      </c>
      <c r="I1684" s="7">
        <f aca="true" t="shared" si="198" ref="I1684:I1697">(F1684-B1684)/B1684</f>
        <v>0.07142857142857142</v>
      </c>
      <c r="K1684" s="128">
        <f aca="true" t="shared" si="199" ref="K1684:K1697">(F1684-E1684)</f>
        <v>0</v>
      </c>
      <c r="L1684" s="57">
        <f aca="true" t="shared" si="200" ref="L1684:L1697">(F1684-E1684)/E1684</f>
        <v>0</v>
      </c>
    </row>
    <row r="1685" spans="1:12" ht="12.75" customHeight="1">
      <c r="A1685" s="51" t="s">
        <v>100</v>
      </c>
      <c r="B1685" s="199">
        <v>16</v>
      </c>
      <c r="C1685" s="13">
        <v>19</v>
      </c>
      <c r="D1685" s="41">
        <v>16</v>
      </c>
      <c r="E1685" s="41">
        <v>16</v>
      </c>
      <c r="F1685" s="41">
        <v>23</v>
      </c>
      <c r="G1685" s="52"/>
      <c r="H1685" s="58">
        <f t="shared" si="197"/>
        <v>7</v>
      </c>
      <c r="I1685" s="7">
        <f t="shared" si="198"/>
        <v>0.4375</v>
      </c>
      <c r="K1685" s="128">
        <f t="shared" si="199"/>
        <v>7</v>
      </c>
      <c r="L1685" s="57">
        <f t="shared" si="200"/>
        <v>0.4375</v>
      </c>
    </row>
    <row r="1686" spans="1:12" ht="12.75" customHeight="1">
      <c r="A1686" s="51" t="s">
        <v>101</v>
      </c>
      <c r="B1686" s="199">
        <v>1189</v>
      </c>
      <c r="C1686" s="13">
        <v>1267</v>
      </c>
      <c r="D1686" s="41">
        <v>812</v>
      </c>
      <c r="E1686" s="41">
        <v>992</v>
      </c>
      <c r="F1686" s="41">
        <v>1178</v>
      </c>
      <c r="G1686" s="52"/>
      <c r="H1686" s="59">
        <f t="shared" si="197"/>
        <v>-11</v>
      </c>
      <c r="I1686" s="6">
        <f t="shared" si="198"/>
        <v>-0.009251471825063078</v>
      </c>
      <c r="K1686" s="128">
        <f t="shared" si="199"/>
        <v>186</v>
      </c>
      <c r="L1686" s="57">
        <f t="shared" si="200"/>
        <v>0.1875</v>
      </c>
    </row>
    <row r="1687" spans="1:12" ht="12.75" customHeight="1">
      <c r="A1687" s="51" t="s">
        <v>102</v>
      </c>
      <c r="B1687" s="199">
        <v>3</v>
      </c>
      <c r="C1687" s="13">
        <v>2</v>
      </c>
      <c r="D1687" s="41">
        <v>2</v>
      </c>
      <c r="E1687" s="41">
        <v>2</v>
      </c>
      <c r="F1687" s="41">
        <v>1</v>
      </c>
      <c r="G1687" s="52"/>
      <c r="H1687" s="59">
        <f t="shared" si="197"/>
        <v>-2</v>
      </c>
      <c r="I1687" s="6">
        <f t="shared" si="198"/>
        <v>-0.6666666666666666</v>
      </c>
      <c r="K1687" s="348">
        <f t="shared" si="199"/>
        <v>-1</v>
      </c>
      <c r="L1687" s="349">
        <f t="shared" si="200"/>
        <v>-0.5</v>
      </c>
    </row>
    <row r="1688" spans="1:12" ht="12.75" customHeight="1">
      <c r="A1688" s="51" t="s">
        <v>103</v>
      </c>
      <c r="B1688" s="199">
        <v>2</v>
      </c>
      <c r="C1688" s="13">
        <v>3</v>
      </c>
      <c r="D1688" s="41">
        <v>6</v>
      </c>
      <c r="E1688" s="41">
        <v>6</v>
      </c>
      <c r="F1688" s="41">
        <v>8</v>
      </c>
      <c r="G1688" s="52"/>
      <c r="H1688" s="58">
        <f t="shared" si="197"/>
        <v>6</v>
      </c>
      <c r="I1688" s="7">
        <f t="shared" si="198"/>
        <v>3</v>
      </c>
      <c r="K1688" s="128">
        <f t="shared" si="199"/>
        <v>2</v>
      </c>
      <c r="L1688" s="57">
        <f t="shared" si="200"/>
        <v>0.3333333333333333</v>
      </c>
    </row>
    <row r="1689" spans="1:12" ht="12.75" customHeight="1">
      <c r="A1689" s="51" t="s">
        <v>104</v>
      </c>
      <c r="B1689" s="199">
        <v>0</v>
      </c>
      <c r="C1689" s="13">
        <v>1</v>
      </c>
      <c r="D1689" s="41">
        <v>0</v>
      </c>
      <c r="E1689" s="41">
        <v>1</v>
      </c>
      <c r="F1689" s="41">
        <v>3</v>
      </c>
      <c r="G1689" s="52"/>
      <c r="H1689" s="58">
        <f t="shared" si="197"/>
        <v>3</v>
      </c>
      <c r="I1689" s="7">
        <v>0</v>
      </c>
      <c r="K1689" s="128">
        <f>(F1689-E1689)</f>
        <v>2</v>
      </c>
      <c r="L1689" s="57">
        <f>(F1689-E1689)/E1689</f>
        <v>2</v>
      </c>
    </row>
    <row r="1690" spans="1:12" ht="12.75" customHeight="1">
      <c r="A1690" s="51" t="s">
        <v>105</v>
      </c>
      <c r="B1690" s="199">
        <v>0</v>
      </c>
      <c r="C1690" s="13">
        <v>0</v>
      </c>
      <c r="D1690" s="41">
        <v>1</v>
      </c>
      <c r="E1690" s="41">
        <v>0</v>
      </c>
      <c r="F1690" s="41">
        <v>2</v>
      </c>
      <c r="G1690" s="52"/>
      <c r="H1690" s="58">
        <f t="shared" si="197"/>
        <v>2</v>
      </c>
      <c r="I1690" s="7">
        <v>0</v>
      </c>
      <c r="K1690" s="128">
        <f>(F1690-E1690)</f>
        <v>2</v>
      </c>
      <c r="L1690" s="57">
        <v>0</v>
      </c>
    </row>
    <row r="1691" spans="1:12" ht="12.75" customHeight="1">
      <c r="A1691" s="51" t="s">
        <v>254</v>
      </c>
      <c r="B1691" s="199">
        <v>35</v>
      </c>
      <c r="C1691" s="13">
        <v>71</v>
      </c>
      <c r="D1691" s="41">
        <v>84</v>
      </c>
      <c r="E1691" s="41">
        <v>115</v>
      </c>
      <c r="F1691" s="41">
        <v>143</v>
      </c>
      <c r="G1691" s="52"/>
      <c r="H1691" s="58">
        <f t="shared" si="197"/>
        <v>108</v>
      </c>
      <c r="I1691" s="7">
        <f t="shared" si="198"/>
        <v>3.085714285714286</v>
      </c>
      <c r="K1691" s="128">
        <f t="shared" si="199"/>
        <v>28</v>
      </c>
      <c r="L1691" s="57">
        <f t="shared" si="200"/>
        <v>0.24347826086956523</v>
      </c>
    </row>
    <row r="1692" spans="1:12" ht="12.75" customHeight="1">
      <c r="A1692" s="51" t="s">
        <v>106</v>
      </c>
      <c r="B1692" s="199">
        <v>1</v>
      </c>
      <c r="C1692" s="13">
        <v>1</v>
      </c>
      <c r="D1692" s="41">
        <v>0</v>
      </c>
      <c r="E1692" s="41">
        <v>1</v>
      </c>
      <c r="F1692" s="41">
        <v>1</v>
      </c>
      <c r="G1692" s="52"/>
      <c r="H1692" s="58">
        <f t="shared" si="197"/>
        <v>0</v>
      </c>
      <c r="I1692" s="7">
        <f t="shared" si="198"/>
        <v>0</v>
      </c>
      <c r="K1692" s="128">
        <f t="shared" si="199"/>
        <v>0</v>
      </c>
      <c r="L1692" s="57">
        <f t="shared" si="200"/>
        <v>0</v>
      </c>
    </row>
    <row r="1693" spans="1:12" ht="12.75" customHeight="1">
      <c r="A1693" s="51" t="s">
        <v>107</v>
      </c>
      <c r="B1693" s="199">
        <v>1</v>
      </c>
      <c r="C1693" s="13">
        <v>0</v>
      </c>
      <c r="D1693" s="41">
        <v>1</v>
      </c>
      <c r="E1693" s="41">
        <v>0</v>
      </c>
      <c r="F1693" s="41">
        <v>0</v>
      </c>
      <c r="H1693" s="59">
        <f t="shared" si="197"/>
        <v>-1</v>
      </c>
      <c r="I1693" s="6">
        <v>0</v>
      </c>
      <c r="K1693" s="128">
        <f t="shared" si="199"/>
        <v>0</v>
      </c>
      <c r="L1693" s="57">
        <v>0</v>
      </c>
    </row>
    <row r="1694" spans="1:12" ht="12.75" customHeight="1">
      <c r="A1694" s="51" t="s">
        <v>108</v>
      </c>
      <c r="B1694" s="199">
        <v>0</v>
      </c>
      <c r="C1694" s="13">
        <v>0</v>
      </c>
      <c r="D1694" s="41">
        <v>0</v>
      </c>
      <c r="E1694" s="41">
        <v>0</v>
      </c>
      <c r="F1694" s="41">
        <v>0</v>
      </c>
      <c r="H1694" s="58">
        <f t="shared" si="197"/>
        <v>0</v>
      </c>
      <c r="I1694" s="7">
        <v>0</v>
      </c>
      <c r="K1694" s="128">
        <f t="shared" si="199"/>
        <v>0</v>
      </c>
      <c r="L1694" s="57">
        <v>0</v>
      </c>
    </row>
    <row r="1695" spans="1:12" ht="12.75" customHeight="1">
      <c r="A1695" s="51" t="s">
        <v>220</v>
      </c>
      <c r="B1695" s="199">
        <v>38</v>
      </c>
      <c r="C1695" s="13">
        <v>58</v>
      </c>
      <c r="D1695" s="41">
        <v>76</v>
      </c>
      <c r="E1695" s="41">
        <v>81</v>
      </c>
      <c r="F1695" s="41">
        <v>82</v>
      </c>
      <c r="H1695" s="58">
        <f t="shared" si="197"/>
        <v>44</v>
      </c>
      <c r="I1695" s="7">
        <f t="shared" si="198"/>
        <v>1.1578947368421053</v>
      </c>
      <c r="K1695" s="128">
        <f t="shared" si="199"/>
        <v>1</v>
      </c>
      <c r="L1695" s="57">
        <f t="shared" si="200"/>
        <v>0.012345679012345678</v>
      </c>
    </row>
    <row r="1696" spans="1:12" ht="12.75" customHeight="1">
      <c r="A1696" s="51" t="s">
        <v>109</v>
      </c>
      <c r="B1696" s="199">
        <v>18</v>
      </c>
      <c r="C1696" s="13">
        <v>28</v>
      </c>
      <c r="D1696" s="41">
        <v>28</v>
      </c>
      <c r="E1696" s="41">
        <v>43</v>
      </c>
      <c r="F1696" s="41">
        <v>49</v>
      </c>
      <c r="H1696" s="58">
        <f t="shared" si="197"/>
        <v>31</v>
      </c>
      <c r="I1696" s="7">
        <f t="shared" si="198"/>
        <v>1.7222222222222223</v>
      </c>
      <c r="K1696" s="128">
        <f t="shared" si="199"/>
        <v>6</v>
      </c>
      <c r="L1696" s="57">
        <f t="shared" si="200"/>
        <v>0.13953488372093023</v>
      </c>
    </row>
    <row r="1697" spans="1:12" ht="12.75" customHeight="1">
      <c r="A1697" s="53" t="s">
        <v>5</v>
      </c>
      <c r="B1697" s="43">
        <f>SUM(B1684:B1696)</f>
        <v>1317</v>
      </c>
      <c r="C1697" s="43">
        <f>SUM(C1684:C1696)</f>
        <v>1465</v>
      </c>
      <c r="D1697" s="43">
        <f>SUM(D1684:D1696)</f>
        <v>1048</v>
      </c>
      <c r="E1697" s="43">
        <f>SUM(E1684:E1696)</f>
        <v>1272</v>
      </c>
      <c r="F1697" s="43">
        <f>SUM(F1684:F1696)</f>
        <v>1505</v>
      </c>
      <c r="H1697" s="116">
        <f t="shared" si="197"/>
        <v>188</v>
      </c>
      <c r="I1697" s="108">
        <f t="shared" si="198"/>
        <v>0.1427486712224753</v>
      </c>
      <c r="J1697" s="121"/>
      <c r="K1697" s="209">
        <f t="shared" si="199"/>
        <v>233</v>
      </c>
      <c r="L1697" s="206">
        <f t="shared" si="200"/>
        <v>0.1831761006289308</v>
      </c>
    </row>
    <row r="1698" spans="1:12" ht="12.75" customHeight="1">
      <c r="A1698" s="180"/>
      <c r="B1698" s="216"/>
      <c r="C1698" s="216"/>
      <c r="D1698" s="181"/>
      <c r="E1698" s="181"/>
      <c r="F1698" s="181"/>
      <c r="H1698" s="182"/>
      <c r="I1698" s="183"/>
      <c r="J1698" s="121"/>
      <c r="K1698" s="182"/>
      <c r="L1698" s="183"/>
    </row>
    <row r="1699" spans="1:12" ht="12.75" customHeight="1">
      <c r="A1699" s="180"/>
      <c r="B1699" s="216"/>
      <c r="C1699" s="216"/>
      <c r="D1699" s="181"/>
      <c r="E1699" s="181"/>
      <c r="F1699" s="181"/>
      <c r="H1699" s="182"/>
      <c r="I1699" s="183"/>
      <c r="J1699" s="121"/>
      <c r="K1699" s="182"/>
      <c r="L1699" s="183"/>
    </row>
    <row r="1700" spans="1:12" ht="12.75" customHeight="1">
      <c r="A1700" s="180"/>
      <c r="B1700" s="216"/>
      <c r="C1700" s="216"/>
      <c r="D1700" s="181"/>
      <c r="E1700" s="181"/>
      <c r="F1700" s="181"/>
      <c r="H1700" s="182"/>
      <c r="I1700" s="183"/>
      <c r="J1700" s="121"/>
      <c r="K1700" s="182"/>
      <c r="L1700" s="183"/>
    </row>
    <row r="1701" spans="1:12" ht="12.75" customHeight="1">
      <c r="A1701" s="180"/>
      <c r="B1701" s="216"/>
      <c r="C1701" s="216"/>
      <c r="D1701" s="181"/>
      <c r="E1701" s="181"/>
      <c r="F1701" s="181"/>
      <c r="H1701" s="182"/>
      <c r="I1701" s="183"/>
      <c r="J1701" s="121"/>
      <c r="K1701" s="182"/>
      <c r="L1701" s="183"/>
    </row>
    <row r="1702" spans="1:12" ht="12.75" customHeight="1">
      <c r="A1702" s="180"/>
      <c r="B1702" s="216"/>
      <c r="C1702" s="216"/>
      <c r="D1702" s="181"/>
      <c r="E1702" s="181"/>
      <c r="F1702" s="181"/>
      <c r="H1702" s="182"/>
      <c r="I1702" s="183"/>
      <c r="J1702" s="121"/>
      <c r="K1702" s="182"/>
      <c r="L1702" s="183"/>
    </row>
    <row r="1703" spans="1:12" ht="12.75" customHeight="1">
      <c r="A1703" s="180"/>
      <c r="B1703" s="216"/>
      <c r="C1703" s="216"/>
      <c r="D1703" s="181"/>
      <c r="E1703" s="181"/>
      <c r="F1703" s="181"/>
      <c r="H1703" s="182"/>
      <c r="I1703" s="183"/>
      <c r="J1703" s="121"/>
      <c r="K1703" s="182"/>
      <c r="L1703" s="183"/>
    </row>
    <row r="1704" spans="1:12" ht="12.75" customHeight="1">
      <c r="A1704" s="180"/>
      <c r="B1704" s="216"/>
      <c r="C1704" s="216"/>
      <c r="D1704" s="181"/>
      <c r="E1704" s="181"/>
      <c r="F1704" s="181"/>
      <c r="H1704" s="182"/>
      <c r="I1704" s="183"/>
      <c r="J1704" s="121"/>
      <c r="K1704" s="182"/>
      <c r="L1704" s="183"/>
    </row>
    <row r="1705" spans="1:12" ht="12.75" customHeight="1">
      <c r="A1705" s="180"/>
      <c r="B1705" s="216"/>
      <c r="C1705" s="216"/>
      <c r="D1705" s="181"/>
      <c r="E1705" s="181"/>
      <c r="F1705" s="181"/>
      <c r="H1705" s="182"/>
      <c r="I1705" s="183"/>
      <c r="J1705" s="121"/>
      <c r="K1705" s="182"/>
      <c r="L1705" s="183"/>
    </row>
    <row r="1706" spans="1:12" ht="12.75" customHeight="1">
      <c r="A1706" s="180"/>
      <c r="B1706" s="216"/>
      <c r="C1706" s="216"/>
      <c r="D1706" s="181"/>
      <c r="E1706" s="181"/>
      <c r="F1706" s="181"/>
      <c r="H1706" s="182"/>
      <c r="I1706" s="183"/>
      <c r="J1706" s="121"/>
      <c r="K1706" s="182"/>
      <c r="L1706" s="183"/>
    </row>
    <row r="1707" spans="1:12" ht="12.75" customHeight="1">
      <c r="A1707" s="180"/>
      <c r="B1707" s="216"/>
      <c r="C1707" s="216"/>
      <c r="D1707" s="181"/>
      <c r="E1707" s="181"/>
      <c r="F1707" s="181"/>
      <c r="H1707" s="182"/>
      <c r="I1707" s="183"/>
      <c r="J1707" s="121"/>
      <c r="K1707" s="182"/>
      <c r="L1707" s="183"/>
    </row>
    <row r="1708" spans="1:12" ht="12.75" customHeight="1">
      <c r="A1708" s="180"/>
      <c r="B1708" s="216"/>
      <c r="C1708" s="216"/>
      <c r="D1708" s="181"/>
      <c r="E1708" s="181"/>
      <c r="F1708" s="181"/>
      <c r="H1708" s="182"/>
      <c r="I1708" s="183"/>
      <c r="J1708" s="121"/>
      <c r="K1708" s="182"/>
      <c r="L1708" s="183"/>
    </row>
    <row r="1709" spans="1:12" ht="12.75" customHeight="1">
      <c r="A1709" s="180"/>
      <c r="B1709" s="216"/>
      <c r="C1709" s="216"/>
      <c r="D1709" s="181"/>
      <c r="E1709" s="181"/>
      <c r="F1709" s="181"/>
      <c r="H1709" s="182"/>
      <c r="I1709" s="183"/>
      <c r="J1709" s="121"/>
      <c r="K1709" s="182"/>
      <c r="L1709" s="183"/>
    </row>
    <row r="1710" spans="1:12" ht="12.75" customHeight="1">
      <c r="A1710" s="180"/>
      <c r="B1710" s="216"/>
      <c r="C1710" s="216"/>
      <c r="D1710" s="181"/>
      <c r="E1710" s="181"/>
      <c r="F1710" s="181"/>
      <c r="H1710" s="182"/>
      <c r="I1710" s="183"/>
      <c r="J1710" s="121"/>
      <c r="K1710" s="182"/>
      <c r="L1710" s="183"/>
    </row>
    <row r="1711" spans="1:12" ht="12.75" customHeight="1">
      <c r="A1711" s="168">
        <v>39122</v>
      </c>
      <c r="B1711" s="169"/>
      <c r="D1711" s="87"/>
      <c r="E1711" s="170">
        <v>26</v>
      </c>
      <c r="F1711" s="21"/>
      <c r="G1711" s="32"/>
      <c r="H1711" s="169"/>
      <c r="L1711" s="170" t="s">
        <v>175</v>
      </c>
    </row>
    <row r="1712" spans="1:12" ht="12.75" customHeight="1">
      <c r="A1712" s="568" t="s">
        <v>378</v>
      </c>
      <c r="B1712" s="568"/>
      <c r="C1712" s="568"/>
      <c r="D1712" s="568"/>
      <c r="E1712" s="568"/>
      <c r="F1712" s="568"/>
      <c r="G1712" s="568"/>
      <c r="H1712" s="568"/>
      <c r="I1712" s="568"/>
      <c r="J1712" s="568"/>
      <c r="K1712" s="568"/>
      <c r="L1712" s="568"/>
    </row>
    <row r="1714" spans="1:12" ht="12.75" customHeight="1">
      <c r="A1714" s="187"/>
      <c r="B1714" s="188"/>
      <c r="C1714" s="188"/>
      <c r="D1714" s="188"/>
      <c r="E1714" s="188"/>
      <c r="F1714" s="373"/>
      <c r="G1714" s="2"/>
      <c r="H1714" s="137" t="s">
        <v>169</v>
      </c>
      <c r="I1714" s="137" t="s">
        <v>0</v>
      </c>
      <c r="K1714" s="137" t="s">
        <v>169</v>
      </c>
      <c r="L1714" s="137" t="s">
        <v>0</v>
      </c>
    </row>
    <row r="1715" spans="1:12" ht="12.75" customHeight="1">
      <c r="A1715" s="140" t="s">
        <v>212</v>
      </c>
      <c r="B1715" s="189"/>
      <c r="C1715" s="189"/>
      <c r="D1715" s="189"/>
      <c r="E1715" s="189"/>
      <c r="F1715" s="374"/>
      <c r="G1715" s="2"/>
      <c r="H1715" s="138" t="s">
        <v>2</v>
      </c>
      <c r="I1715" s="138" t="s">
        <v>2</v>
      </c>
      <c r="K1715" s="138" t="s">
        <v>2</v>
      </c>
      <c r="L1715" s="138" t="s">
        <v>2</v>
      </c>
    </row>
    <row r="1716" spans="1:12" ht="12.75" customHeight="1">
      <c r="A1716" s="190"/>
      <c r="B1716" s="152"/>
      <c r="C1716" s="152"/>
      <c r="D1716" s="152"/>
      <c r="E1716" s="152"/>
      <c r="F1716" s="375"/>
      <c r="H1716" s="139">
        <v>2004</v>
      </c>
      <c r="I1716" s="139">
        <v>2004</v>
      </c>
      <c r="K1716" s="139">
        <v>2007</v>
      </c>
      <c r="L1716" s="139">
        <v>2007</v>
      </c>
    </row>
    <row r="1717" spans="1:12" ht="12.75" customHeight="1">
      <c r="A1717" s="191"/>
      <c r="B1717" s="136">
        <v>2004</v>
      </c>
      <c r="C1717" s="136">
        <v>2005</v>
      </c>
      <c r="D1717" s="361">
        <v>2006</v>
      </c>
      <c r="E1717" s="361">
        <v>2007</v>
      </c>
      <c r="F1717" s="361">
        <v>2008</v>
      </c>
      <c r="G1717" s="197"/>
      <c r="H1717" s="136" t="s">
        <v>354</v>
      </c>
      <c r="I1717" s="136" t="s">
        <v>354</v>
      </c>
      <c r="K1717" s="136" t="s">
        <v>354</v>
      </c>
      <c r="L1717" s="136" t="s">
        <v>354</v>
      </c>
    </row>
    <row r="1718" spans="1:12" ht="12.75" customHeight="1">
      <c r="A1718" s="431" t="s">
        <v>151</v>
      </c>
      <c r="B1718" s="178">
        <v>29</v>
      </c>
      <c r="C1718" s="178">
        <v>24</v>
      </c>
      <c r="D1718" s="178">
        <v>7</v>
      </c>
      <c r="E1718" s="178">
        <v>6</v>
      </c>
      <c r="F1718" s="178">
        <v>8</v>
      </c>
      <c r="G1718" s="2"/>
      <c r="H1718" s="59">
        <f aca="true" t="shared" si="201" ref="H1718:H1772">(F1718-B1718)</f>
        <v>-21</v>
      </c>
      <c r="I1718" s="6">
        <f aca="true" t="shared" si="202" ref="I1718:I1772">(F1718-B1718)/B1718</f>
        <v>-0.7241379310344828</v>
      </c>
      <c r="K1718" s="128">
        <f aca="true" t="shared" si="203" ref="K1718:K1772">(F1718-E1718)</f>
        <v>2</v>
      </c>
      <c r="L1718" s="57">
        <f aca="true" t="shared" si="204" ref="L1718:L1772">(F1718-E1718)/E1718</f>
        <v>0.3333333333333333</v>
      </c>
    </row>
    <row r="1719" spans="1:12" ht="12.75" customHeight="1">
      <c r="A1719" s="515" t="s">
        <v>529</v>
      </c>
      <c r="B1719" s="178">
        <v>17</v>
      </c>
      <c r="C1719" s="178">
        <v>8</v>
      </c>
      <c r="D1719" s="178">
        <v>1</v>
      </c>
      <c r="E1719" s="178">
        <v>1</v>
      </c>
      <c r="F1719" s="178">
        <v>4</v>
      </c>
      <c r="G1719" s="2"/>
      <c r="H1719" s="59">
        <f t="shared" si="201"/>
        <v>-13</v>
      </c>
      <c r="I1719" s="6">
        <f t="shared" si="202"/>
        <v>-0.7647058823529411</v>
      </c>
      <c r="K1719" s="128">
        <f t="shared" si="203"/>
        <v>3</v>
      </c>
      <c r="L1719" s="57">
        <f t="shared" si="204"/>
        <v>3</v>
      </c>
    </row>
    <row r="1720" spans="1:12" ht="12.75" customHeight="1">
      <c r="A1720" s="431" t="s">
        <v>293</v>
      </c>
      <c r="B1720" s="178">
        <v>31</v>
      </c>
      <c r="C1720" s="178">
        <v>35</v>
      </c>
      <c r="D1720" s="178">
        <v>54</v>
      </c>
      <c r="E1720" s="178">
        <v>23</v>
      </c>
      <c r="F1720" s="178">
        <v>15</v>
      </c>
      <c r="G1720" s="2"/>
      <c r="H1720" s="59">
        <f t="shared" si="201"/>
        <v>-16</v>
      </c>
      <c r="I1720" s="6">
        <f t="shared" si="202"/>
        <v>-0.5161290322580645</v>
      </c>
      <c r="K1720" s="348">
        <f t="shared" si="203"/>
        <v>-8</v>
      </c>
      <c r="L1720" s="349">
        <f t="shared" si="204"/>
        <v>-0.34782608695652173</v>
      </c>
    </row>
    <row r="1721" spans="1:12" ht="12.75" customHeight="1">
      <c r="A1721" s="515" t="s">
        <v>523</v>
      </c>
      <c r="B1721" s="178">
        <v>1</v>
      </c>
      <c r="C1721" s="178">
        <v>2</v>
      </c>
      <c r="D1721" s="178">
        <v>2</v>
      </c>
      <c r="E1721" s="178">
        <v>3</v>
      </c>
      <c r="F1721" s="178">
        <v>5</v>
      </c>
      <c r="G1721" s="2"/>
      <c r="H1721" s="58">
        <f t="shared" si="201"/>
        <v>4</v>
      </c>
      <c r="I1721" s="7">
        <f t="shared" si="202"/>
        <v>4</v>
      </c>
      <c r="K1721" s="128">
        <f t="shared" si="203"/>
        <v>2</v>
      </c>
      <c r="L1721" s="57">
        <f t="shared" si="204"/>
        <v>0.6666666666666666</v>
      </c>
    </row>
    <row r="1722" spans="1:12" ht="12.75" customHeight="1">
      <c r="A1722" s="431" t="s">
        <v>162</v>
      </c>
      <c r="B1722" s="178">
        <v>3</v>
      </c>
      <c r="C1722" s="178">
        <v>4</v>
      </c>
      <c r="D1722" s="178">
        <v>12</v>
      </c>
      <c r="E1722" s="178">
        <v>5</v>
      </c>
      <c r="F1722" s="178">
        <v>5</v>
      </c>
      <c r="G1722" s="2"/>
      <c r="H1722" s="58">
        <f t="shared" si="201"/>
        <v>2</v>
      </c>
      <c r="I1722" s="7">
        <f t="shared" si="202"/>
        <v>0.6666666666666666</v>
      </c>
      <c r="K1722" s="128">
        <f t="shared" si="203"/>
        <v>0</v>
      </c>
      <c r="L1722" s="57">
        <f t="shared" si="204"/>
        <v>0</v>
      </c>
    </row>
    <row r="1723" spans="1:12" ht="12.75" customHeight="1">
      <c r="A1723" s="431" t="s">
        <v>165</v>
      </c>
      <c r="B1723" s="178">
        <v>4</v>
      </c>
      <c r="C1723" s="178">
        <v>3</v>
      </c>
      <c r="D1723" s="178">
        <v>18</v>
      </c>
      <c r="E1723" s="178">
        <v>5</v>
      </c>
      <c r="F1723" s="178">
        <v>4</v>
      </c>
      <c r="G1723" s="2"/>
      <c r="H1723" s="58">
        <f t="shared" si="201"/>
        <v>0</v>
      </c>
      <c r="I1723" s="7">
        <f t="shared" si="202"/>
        <v>0</v>
      </c>
      <c r="K1723" s="348">
        <f t="shared" si="203"/>
        <v>-1</v>
      </c>
      <c r="L1723" s="349">
        <f t="shared" si="204"/>
        <v>-0.2</v>
      </c>
    </row>
    <row r="1724" spans="1:12" ht="12.75" customHeight="1">
      <c r="A1724" s="431" t="s">
        <v>164</v>
      </c>
      <c r="B1724" s="178">
        <v>5</v>
      </c>
      <c r="C1724" s="178">
        <v>8</v>
      </c>
      <c r="D1724" s="178">
        <v>20</v>
      </c>
      <c r="E1724" s="178">
        <v>8</v>
      </c>
      <c r="F1724" s="178">
        <v>10</v>
      </c>
      <c r="G1724" s="2"/>
      <c r="H1724" s="58">
        <f t="shared" si="201"/>
        <v>5</v>
      </c>
      <c r="I1724" s="7">
        <f t="shared" si="202"/>
        <v>1</v>
      </c>
      <c r="K1724" s="128">
        <f t="shared" si="203"/>
        <v>2</v>
      </c>
      <c r="L1724" s="57">
        <f t="shared" si="204"/>
        <v>0.25</v>
      </c>
    </row>
    <row r="1725" spans="1:12" ht="12.75" customHeight="1">
      <c r="A1725" s="515" t="s">
        <v>526</v>
      </c>
      <c r="B1725" s="178">
        <v>5</v>
      </c>
      <c r="C1725" s="178">
        <v>6</v>
      </c>
      <c r="D1725" s="178">
        <v>30</v>
      </c>
      <c r="E1725" s="178">
        <v>2</v>
      </c>
      <c r="F1725" s="178">
        <v>6</v>
      </c>
      <c r="G1725" s="2"/>
      <c r="H1725" s="58">
        <f t="shared" si="201"/>
        <v>1</v>
      </c>
      <c r="I1725" s="7">
        <f t="shared" si="202"/>
        <v>0.2</v>
      </c>
      <c r="K1725" s="128">
        <f t="shared" si="203"/>
        <v>4</v>
      </c>
      <c r="L1725" s="57">
        <f t="shared" si="204"/>
        <v>2</v>
      </c>
    </row>
    <row r="1726" spans="1:12" ht="12.75" customHeight="1">
      <c r="A1726" s="431" t="s">
        <v>295</v>
      </c>
      <c r="B1726" s="178">
        <v>8</v>
      </c>
      <c r="C1726" s="178">
        <v>6</v>
      </c>
      <c r="D1726" s="178">
        <v>19</v>
      </c>
      <c r="E1726" s="178">
        <v>14</v>
      </c>
      <c r="F1726" s="178">
        <v>5</v>
      </c>
      <c r="G1726" s="2"/>
      <c r="H1726" s="59">
        <f t="shared" si="201"/>
        <v>-3</v>
      </c>
      <c r="I1726" s="6">
        <f t="shared" si="202"/>
        <v>-0.375</v>
      </c>
      <c r="K1726" s="348">
        <f t="shared" si="203"/>
        <v>-9</v>
      </c>
      <c r="L1726" s="349">
        <f t="shared" si="204"/>
        <v>-0.6428571428571429</v>
      </c>
    </row>
    <row r="1727" spans="1:12" ht="12.75" customHeight="1">
      <c r="A1727" s="431" t="s">
        <v>299</v>
      </c>
      <c r="B1727" s="178">
        <v>1</v>
      </c>
      <c r="C1727" s="178">
        <v>5</v>
      </c>
      <c r="D1727" s="178">
        <v>6</v>
      </c>
      <c r="E1727" s="178">
        <v>6</v>
      </c>
      <c r="F1727" s="178">
        <v>4</v>
      </c>
      <c r="G1727" s="2"/>
      <c r="H1727" s="58">
        <f t="shared" si="201"/>
        <v>3</v>
      </c>
      <c r="I1727" s="7">
        <f t="shared" si="202"/>
        <v>3</v>
      </c>
      <c r="K1727" s="348">
        <f t="shared" si="203"/>
        <v>-2</v>
      </c>
      <c r="L1727" s="349">
        <f t="shared" si="204"/>
        <v>-0.3333333333333333</v>
      </c>
    </row>
    <row r="1728" spans="1:12" ht="12.75" customHeight="1">
      <c r="A1728" s="433" t="s">
        <v>335</v>
      </c>
      <c r="B1728" s="10">
        <v>10</v>
      </c>
      <c r="C1728" s="10">
        <v>19</v>
      </c>
      <c r="D1728" s="13">
        <v>2</v>
      </c>
      <c r="E1728" s="10">
        <v>8</v>
      </c>
      <c r="F1728" s="10">
        <v>4</v>
      </c>
      <c r="G1728" s="2"/>
      <c r="H1728" s="59">
        <f>(F1728-B1728)</f>
        <v>-6</v>
      </c>
      <c r="I1728" s="6">
        <f>(F1728-B1728)/B1728</f>
        <v>-0.6</v>
      </c>
      <c r="K1728" s="348">
        <f>(F1728-E1728)</f>
        <v>-4</v>
      </c>
      <c r="L1728" s="349">
        <f>(F1728-E1728)/E1728</f>
        <v>-0.5</v>
      </c>
    </row>
    <row r="1729" spans="1:12" ht="12.75" customHeight="1">
      <c r="A1729" s="433" t="s">
        <v>283</v>
      </c>
      <c r="B1729" s="13">
        <v>4</v>
      </c>
      <c r="C1729" s="10">
        <v>4</v>
      </c>
      <c r="D1729" s="207">
        <v>4</v>
      </c>
      <c r="E1729" s="178">
        <v>6</v>
      </c>
      <c r="F1729" s="178">
        <v>4</v>
      </c>
      <c r="G1729" s="2"/>
      <c r="H1729" s="58">
        <f t="shared" si="201"/>
        <v>0</v>
      </c>
      <c r="I1729" s="7">
        <f t="shared" si="202"/>
        <v>0</v>
      </c>
      <c r="K1729" s="348">
        <f t="shared" si="203"/>
        <v>-2</v>
      </c>
      <c r="L1729" s="349">
        <f t="shared" si="204"/>
        <v>-0.3333333333333333</v>
      </c>
    </row>
    <row r="1730" spans="1:12" ht="12.75" customHeight="1">
      <c r="A1730" s="431" t="s">
        <v>222</v>
      </c>
      <c r="B1730" s="178">
        <v>18</v>
      </c>
      <c r="C1730" s="178">
        <v>15</v>
      </c>
      <c r="D1730" s="178">
        <v>27</v>
      </c>
      <c r="E1730" s="178">
        <v>12</v>
      </c>
      <c r="F1730" s="178">
        <v>14</v>
      </c>
      <c r="G1730" s="2"/>
      <c r="H1730" s="59">
        <f>(F1730-B1730)</f>
        <v>-4</v>
      </c>
      <c r="I1730" s="6">
        <f>(F1730-B1730)/B1730</f>
        <v>-0.2222222222222222</v>
      </c>
      <c r="K1730" s="128">
        <f>(F1730-E1730)</f>
        <v>2</v>
      </c>
      <c r="L1730" s="57">
        <f>(F1730-E1730)/E1730</f>
        <v>0.16666666666666666</v>
      </c>
    </row>
    <row r="1731" spans="1:12" ht="12.75" customHeight="1">
      <c r="A1731" s="431" t="s">
        <v>154</v>
      </c>
      <c r="B1731" s="178">
        <v>28</v>
      </c>
      <c r="C1731" s="178">
        <v>16</v>
      </c>
      <c r="D1731" s="178">
        <v>36</v>
      </c>
      <c r="E1731" s="178">
        <v>13</v>
      </c>
      <c r="F1731" s="178">
        <v>9</v>
      </c>
      <c r="G1731" s="2"/>
      <c r="H1731" s="59">
        <f t="shared" si="201"/>
        <v>-19</v>
      </c>
      <c r="I1731" s="6">
        <f t="shared" si="202"/>
        <v>-0.6785714285714286</v>
      </c>
      <c r="K1731" s="348">
        <f t="shared" si="203"/>
        <v>-4</v>
      </c>
      <c r="L1731" s="349">
        <f t="shared" si="204"/>
        <v>-0.3076923076923077</v>
      </c>
    </row>
    <row r="1732" spans="1:12" ht="12.75" customHeight="1">
      <c r="A1732" s="431" t="s">
        <v>157</v>
      </c>
      <c r="B1732" s="178">
        <v>18</v>
      </c>
      <c r="C1732" s="178">
        <v>22</v>
      </c>
      <c r="D1732" s="178">
        <v>23</v>
      </c>
      <c r="E1732" s="178">
        <v>11</v>
      </c>
      <c r="F1732" s="178">
        <v>16</v>
      </c>
      <c r="G1732" s="2"/>
      <c r="H1732" s="59">
        <f t="shared" si="201"/>
        <v>-2</v>
      </c>
      <c r="I1732" s="6">
        <f t="shared" si="202"/>
        <v>-0.1111111111111111</v>
      </c>
      <c r="K1732" s="128">
        <f t="shared" si="203"/>
        <v>5</v>
      </c>
      <c r="L1732" s="57">
        <f t="shared" si="204"/>
        <v>0.45454545454545453</v>
      </c>
    </row>
    <row r="1733" spans="1:12" ht="12.75" customHeight="1">
      <c r="A1733" s="431" t="s">
        <v>300</v>
      </c>
      <c r="B1733" s="178">
        <v>3</v>
      </c>
      <c r="C1733" s="178">
        <v>2</v>
      </c>
      <c r="D1733" s="178">
        <v>6</v>
      </c>
      <c r="E1733" s="178">
        <v>3</v>
      </c>
      <c r="F1733" s="178">
        <v>4</v>
      </c>
      <c r="G1733" s="2"/>
      <c r="H1733" s="58">
        <f t="shared" si="201"/>
        <v>1</v>
      </c>
      <c r="I1733" s="7">
        <f t="shared" si="202"/>
        <v>0.3333333333333333</v>
      </c>
      <c r="K1733" s="128">
        <f t="shared" si="203"/>
        <v>1</v>
      </c>
      <c r="L1733" s="57">
        <f t="shared" si="204"/>
        <v>0.3333333333333333</v>
      </c>
    </row>
    <row r="1734" spans="1:12" ht="12.75" customHeight="1">
      <c r="A1734" s="431" t="s">
        <v>160</v>
      </c>
      <c r="B1734" s="178">
        <v>2</v>
      </c>
      <c r="C1734" s="178">
        <v>1</v>
      </c>
      <c r="D1734" s="178">
        <v>17</v>
      </c>
      <c r="E1734" s="178">
        <v>3</v>
      </c>
      <c r="F1734" s="178">
        <v>4</v>
      </c>
      <c r="G1734" s="2"/>
      <c r="H1734" s="58">
        <f t="shared" si="201"/>
        <v>2</v>
      </c>
      <c r="I1734" s="7">
        <f t="shared" si="202"/>
        <v>1</v>
      </c>
      <c r="K1734" s="128">
        <f t="shared" si="203"/>
        <v>1</v>
      </c>
      <c r="L1734" s="57">
        <f t="shared" si="204"/>
        <v>0.3333333333333333</v>
      </c>
    </row>
    <row r="1735" spans="1:12" ht="12.75" customHeight="1">
      <c r="A1735" s="431" t="s">
        <v>296</v>
      </c>
      <c r="B1735" s="178">
        <v>7</v>
      </c>
      <c r="C1735" s="178">
        <v>9</v>
      </c>
      <c r="D1735" s="178">
        <v>18</v>
      </c>
      <c r="E1735" s="178">
        <v>9</v>
      </c>
      <c r="F1735" s="178">
        <v>14</v>
      </c>
      <c r="G1735" s="2"/>
      <c r="H1735" s="58">
        <f t="shared" si="201"/>
        <v>7</v>
      </c>
      <c r="I1735" s="7">
        <f t="shared" si="202"/>
        <v>1</v>
      </c>
      <c r="K1735" s="128">
        <f t="shared" si="203"/>
        <v>5</v>
      </c>
      <c r="L1735" s="57">
        <f t="shared" si="204"/>
        <v>0.5555555555555556</v>
      </c>
    </row>
    <row r="1736" spans="1:12" ht="12.75" customHeight="1">
      <c r="A1736" s="433" t="s">
        <v>284</v>
      </c>
      <c r="B1736" s="10">
        <v>23</v>
      </c>
      <c r="C1736" s="10">
        <v>13</v>
      </c>
      <c r="D1736" s="207">
        <v>0</v>
      </c>
      <c r="E1736" s="178">
        <v>3</v>
      </c>
      <c r="F1736" s="178">
        <v>4</v>
      </c>
      <c r="G1736" s="2"/>
      <c r="H1736" s="59">
        <f t="shared" si="201"/>
        <v>-19</v>
      </c>
      <c r="I1736" s="6">
        <f t="shared" si="202"/>
        <v>-0.8260869565217391</v>
      </c>
      <c r="K1736" s="128">
        <f t="shared" si="203"/>
        <v>1</v>
      </c>
      <c r="L1736" s="57">
        <v>0</v>
      </c>
    </row>
    <row r="1737" spans="1:12" ht="12.75" customHeight="1">
      <c r="A1737" s="433" t="s">
        <v>285</v>
      </c>
      <c r="B1737" s="10">
        <v>17</v>
      </c>
      <c r="C1737" s="10">
        <v>20</v>
      </c>
      <c r="D1737" s="207">
        <v>1</v>
      </c>
      <c r="E1737" s="207">
        <v>9</v>
      </c>
      <c r="F1737" s="207">
        <v>4</v>
      </c>
      <c r="G1737" s="2"/>
      <c r="H1737" s="59">
        <f t="shared" si="201"/>
        <v>-13</v>
      </c>
      <c r="I1737" s="6">
        <f t="shared" si="202"/>
        <v>-0.7647058823529411</v>
      </c>
      <c r="K1737" s="348">
        <f t="shared" si="203"/>
        <v>-5</v>
      </c>
      <c r="L1737" s="349">
        <f t="shared" si="204"/>
        <v>-0.5555555555555556</v>
      </c>
    </row>
    <row r="1738" spans="1:12" ht="12.75" customHeight="1">
      <c r="A1738" s="431" t="s">
        <v>156</v>
      </c>
      <c r="B1738" s="178">
        <v>25</v>
      </c>
      <c r="C1738" s="178">
        <v>27</v>
      </c>
      <c r="D1738" s="178">
        <v>35</v>
      </c>
      <c r="E1738" s="178">
        <v>29</v>
      </c>
      <c r="F1738" s="178">
        <v>24</v>
      </c>
      <c r="G1738" s="2"/>
      <c r="H1738" s="59">
        <f t="shared" si="201"/>
        <v>-1</v>
      </c>
      <c r="I1738" s="6">
        <f t="shared" si="202"/>
        <v>-0.04</v>
      </c>
      <c r="K1738" s="348">
        <f t="shared" si="203"/>
        <v>-5</v>
      </c>
      <c r="L1738" s="349">
        <f t="shared" si="204"/>
        <v>-0.1724137931034483</v>
      </c>
    </row>
    <row r="1739" spans="1:12" ht="12.75" customHeight="1">
      <c r="A1739" s="431" t="s">
        <v>158</v>
      </c>
      <c r="B1739" s="178">
        <v>20</v>
      </c>
      <c r="C1739" s="178">
        <v>16</v>
      </c>
      <c r="D1739" s="178">
        <v>19</v>
      </c>
      <c r="E1739" s="178">
        <v>6</v>
      </c>
      <c r="F1739" s="178">
        <v>16</v>
      </c>
      <c r="G1739" s="2"/>
      <c r="H1739" s="59">
        <f t="shared" si="201"/>
        <v>-4</v>
      </c>
      <c r="I1739" s="6">
        <f t="shared" si="202"/>
        <v>-0.2</v>
      </c>
      <c r="K1739" s="128">
        <f t="shared" si="203"/>
        <v>10</v>
      </c>
      <c r="L1739" s="57">
        <f t="shared" si="204"/>
        <v>1.6666666666666667</v>
      </c>
    </row>
    <row r="1740" spans="1:12" ht="12.75" customHeight="1">
      <c r="A1740" s="431" t="s">
        <v>301</v>
      </c>
      <c r="B1740" s="178">
        <v>5</v>
      </c>
      <c r="C1740" s="178">
        <v>5</v>
      </c>
      <c r="D1740" s="178">
        <v>6</v>
      </c>
      <c r="E1740" s="178">
        <v>5</v>
      </c>
      <c r="F1740" s="178">
        <v>7</v>
      </c>
      <c r="G1740" s="2"/>
      <c r="H1740" s="58">
        <f t="shared" si="201"/>
        <v>2</v>
      </c>
      <c r="I1740" s="7">
        <f t="shared" si="202"/>
        <v>0.4</v>
      </c>
      <c r="K1740" s="128">
        <f t="shared" si="203"/>
        <v>2</v>
      </c>
      <c r="L1740" s="57">
        <f t="shared" si="204"/>
        <v>0.4</v>
      </c>
    </row>
    <row r="1741" spans="1:12" ht="12.75" customHeight="1">
      <c r="A1741" s="515" t="s">
        <v>519</v>
      </c>
      <c r="B1741" s="178">
        <v>0</v>
      </c>
      <c r="C1741" s="178">
        <v>0</v>
      </c>
      <c r="D1741" s="178">
        <v>0</v>
      </c>
      <c r="E1741" s="178">
        <v>0</v>
      </c>
      <c r="F1741" s="178">
        <v>8</v>
      </c>
      <c r="G1741" s="2"/>
      <c r="H1741" s="58">
        <f t="shared" si="201"/>
        <v>8</v>
      </c>
      <c r="I1741" s="7">
        <v>0</v>
      </c>
      <c r="K1741" s="128">
        <f t="shared" si="203"/>
        <v>8</v>
      </c>
      <c r="L1741" s="57">
        <v>0</v>
      </c>
    </row>
    <row r="1742" spans="1:12" ht="12.75" customHeight="1">
      <c r="A1742" s="431" t="s">
        <v>304</v>
      </c>
      <c r="B1742" s="178">
        <v>4</v>
      </c>
      <c r="C1742" s="207">
        <v>0</v>
      </c>
      <c r="D1742" s="207">
        <v>5</v>
      </c>
      <c r="E1742" s="178">
        <v>6</v>
      </c>
      <c r="F1742" s="178">
        <v>14</v>
      </c>
      <c r="G1742" s="2"/>
      <c r="H1742" s="58">
        <f t="shared" si="201"/>
        <v>10</v>
      </c>
      <c r="I1742" s="7">
        <f t="shared" si="202"/>
        <v>2.5</v>
      </c>
      <c r="K1742" s="128">
        <f t="shared" si="203"/>
        <v>8</v>
      </c>
      <c r="L1742" s="57">
        <f t="shared" si="204"/>
        <v>1.3333333333333333</v>
      </c>
    </row>
    <row r="1743" spans="1:12" ht="12.75" customHeight="1">
      <c r="A1743" s="431" t="s">
        <v>150</v>
      </c>
      <c r="B1743" s="178">
        <v>53</v>
      </c>
      <c r="C1743" s="178">
        <v>49</v>
      </c>
      <c r="D1743" s="178">
        <v>71</v>
      </c>
      <c r="E1743" s="178">
        <v>33</v>
      </c>
      <c r="F1743" s="178">
        <v>47</v>
      </c>
      <c r="G1743" s="2"/>
      <c r="H1743" s="59">
        <f t="shared" si="201"/>
        <v>-6</v>
      </c>
      <c r="I1743" s="6">
        <f t="shared" si="202"/>
        <v>-0.11320754716981132</v>
      </c>
      <c r="K1743" s="128">
        <f t="shared" si="203"/>
        <v>14</v>
      </c>
      <c r="L1743" s="57">
        <f t="shared" si="204"/>
        <v>0.42424242424242425</v>
      </c>
    </row>
    <row r="1744" spans="1:12" ht="12.75" customHeight="1">
      <c r="A1744" s="431" t="s">
        <v>297</v>
      </c>
      <c r="B1744" s="178">
        <v>49</v>
      </c>
      <c r="C1744" s="178">
        <v>38</v>
      </c>
      <c r="D1744" s="178">
        <v>8</v>
      </c>
      <c r="E1744" s="178">
        <v>13</v>
      </c>
      <c r="F1744" s="178">
        <v>11</v>
      </c>
      <c r="G1744" s="399"/>
      <c r="H1744" s="59">
        <f t="shared" si="201"/>
        <v>-38</v>
      </c>
      <c r="I1744" s="6">
        <f t="shared" si="202"/>
        <v>-0.7755102040816326</v>
      </c>
      <c r="J1744" s="171"/>
      <c r="K1744" s="348">
        <f t="shared" si="203"/>
        <v>-2</v>
      </c>
      <c r="L1744" s="349">
        <f t="shared" si="204"/>
        <v>-0.15384615384615385</v>
      </c>
    </row>
    <row r="1745" spans="1:12" ht="12.75" customHeight="1">
      <c r="A1745" s="431" t="s">
        <v>535</v>
      </c>
      <c r="B1745" s="178">
        <v>47</v>
      </c>
      <c r="C1745" s="178">
        <v>39</v>
      </c>
      <c r="D1745" s="178">
        <v>6</v>
      </c>
      <c r="E1745" s="178">
        <v>12</v>
      </c>
      <c r="F1745" s="178">
        <v>19</v>
      </c>
      <c r="G1745" s="2"/>
      <c r="H1745" s="59">
        <f t="shared" si="201"/>
        <v>-28</v>
      </c>
      <c r="I1745" s="6">
        <f t="shared" si="202"/>
        <v>-0.5957446808510638</v>
      </c>
      <c r="K1745" s="128">
        <f t="shared" si="203"/>
        <v>7</v>
      </c>
      <c r="L1745" s="57">
        <f t="shared" si="204"/>
        <v>0.5833333333333334</v>
      </c>
    </row>
    <row r="1746" spans="1:12" ht="12.75" customHeight="1">
      <c r="A1746" s="431" t="s">
        <v>340</v>
      </c>
      <c r="B1746" s="178">
        <v>21</v>
      </c>
      <c r="C1746" s="178">
        <v>23</v>
      </c>
      <c r="D1746" s="178">
        <v>7</v>
      </c>
      <c r="E1746" s="178">
        <v>3</v>
      </c>
      <c r="F1746" s="178">
        <v>6</v>
      </c>
      <c r="G1746" s="2"/>
      <c r="H1746" s="59">
        <f t="shared" si="201"/>
        <v>-15</v>
      </c>
      <c r="I1746" s="6">
        <f t="shared" si="202"/>
        <v>-0.7142857142857143</v>
      </c>
      <c r="K1746" s="128">
        <f t="shared" si="203"/>
        <v>3</v>
      </c>
      <c r="L1746" s="57">
        <f t="shared" si="204"/>
        <v>1</v>
      </c>
    </row>
    <row r="1747" spans="1:12" ht="12.75" customHeight="1">
      <c r="A1747" s="431" t="s">
        <v>336</v>
      </c>
      <c r="B1747" s="178">
        <v>21</v>
      </c>
      <c r="C1747" s="178">
        <v>13</v>
      </c>
      <c r="D1747" s="178">
        <v>10</v>
      </c>
      <c r="E1747" s="178">
        <v>5</v>
      </c>
      <c r="F1747" s="178">
        <v>6</v>
      </c>
      <c r="G1747" s="2"/>
      <c r="H1747" s="59">
        <f t="shared" si="201"/>
        <v>-15</v>
      </c>
      <c r="I1747" s="6">
        <f t="shared" si="202"/>
        <v>-0.7142857142857143</v>
      </c>
      <c r="K1747" s="128">
        <f t="shared" si="203"/>
        <v>1</v>
      </c>
      <c r="L1747" s="57">
        <f t="shared" si="204"/>
        <v>0.2</v>
      </c>
    </row>
    <row r="1748" spans="1:12" ht="12.75" customHeight="1">
      <c r="A1748" s="431" t="s">
        <v>338</v>
      </c>
      <c r="B1748" s="178">
        <v>30</v>
      </c>
      <c r="C1748" s="178">
        <v>21</v>
      </c>
      <c r="D1748" s="178">
        <v>11</v>
      </c>
      <c r="E1748" s="178">
        <v>13</v>
      </c>
      <c r="F1748" s="178">
        <v>9</v>
      </c>
      <c r="G1748" s="2"/>
      <c r="H1748" s="59">
        <f t="shared" si="201"/>
        <v>-21</v>
      </c>
      <c r="I1748" s="6">
        <f t="shared" si="202"/>
        <v>-0.7</v>
      </c>
      <c r="K1748" s="348">
        <f t="shared" si="203"/>
        <v>-4</v>
      </c>
      <c r="L1748" s="349">
        <f t="shared" si="204"/>
        <v>-0.3076923076923077</v>
      </c>
    </row>
    <row r="1749" spans="1:12" ht="12.75" customHeight="1">
      <c r="A1749" s="431" t="s">
        <v>337</v>
      </c>
      <c r="B1749" s="178">
        <v>32</v>
      </c>
      <c r="C1749" s="178">
        <v>34</v>
      </c>
      <c r="D1749" s="178">
        <v>59</v>
      </c>
      <c r="E1749" s="178">
        <v>36</v>
      </c>
      <c r="F1749" s="178">
        <v>22</v>
      </c>
      <c r="G1749" s="2"/>
      <c r="H1749" s="59">
        <f t="shared" si="201"/>
        <v>-10</v>
      </c>
      <c r="I1749" s="6">
        <f t="shared" si="202"/>
        <v>-0.3125</v>
      </c>
      <c r="K1749" s="348">
        <f t="shared" si="203"/>
        <v>-14</v>
      </c>
      <c r="L1749" s="349">
        <f t="shared" si="204"/>
        <v>-0.3888888888888889</v>
      </c>
    </row>
    <row r="1750" spans="1:12" ht="12.75" customHeight="1">
      <c r="A1750" s="431" t="s">
        <v>298</v>
      </c>
      <c r="B1750" s="178">
        <v>14</v>
      </c>
      <c r="C1750" s="178">
        <v>7</v>
      </c>
      <c r="D1750" s="178">
        <v>7</v>
      </c>
      <c r="E1750" s="178">
        <v>13</v>
      </c>
      <c r="F1750" s="178">
        <v>9</v>
      </c>
      <c r="G1750" s="2"/>
      <c r="H1750" s="59">
        <f>(F1750-B1750)</f>
        <v>-5</v>
      </c>
      <c r="I1750" s="6">
        <f>(F1750-B1750)/B1750</f>
        <v>-0.35714285714285715</v>
      </c>
      <c r="K1750" s="348">
        <f>(F1750-E1750)</f>
        <v>-4</v>
      </c>
      <c r="L1750" s="349">
        <f>(F1750-E1750)/E1750</f>
        <v>-0.3076923076923077</v>
      </c>
    </row>
    <row r="1751" spans="1:12" ht="12.75" customHeight="1">
      <c r="A1751" s="431" t="s">
        <v>155</v>
      </c>
      <c r="B1751" s="178">
        <v>74</v>
      </c>
      <c r="C1751" s="178">
        <v>30</v>
      </c>
      <c r="D1751" s="178">
        <v>15</v>
      </c>
      <c r="E1751" s="178">
        <v>15</v>
      </c>
      <c r="F1751" s="178">
        <v>12</v>
      </c>
      <c r="G1751" s="2"/>
      <c r="H1751" s="59">
        <f t="shared" si="201"/>
        <v>-62</v>
      </c>
      <c r="I1751" s="6">
        <f t="shared" si="202"/>
        <v>-0.8378378378378378</v>
      </c>
      <c r="K1751" s="348">
        <f t="shared" si="203"/>
        <v>-3</v>
      </c>
      <c r="L1751" s="349">
        <f t="shared" si="204"/>
        <v>-0.2</v>
      </c>
    </row>
    <row r="1752" spans="1:12" ht="12.75" customHeight="1">
      <c r="A1752" s="431" t="s">
        <v>148</v>
      </c>
      <c r="B1752" s="178">
        <v>18</v>
      </c>
      <c r="C1752" s="178">
        <v>15</v>
      </c>
      <c r="D1752" s="178">
        <v>13</v>
      </c>
      <c r="E1752" s="178">
        <v>16</v>
      </c>
      <c r="F1752" s="178">
        <v>8</v>
      </c>
      <c r="G1752" s="2"/>
      <c r="H1752" s="59">
        <f t="shared" si="201"/>
        <v>-10</v>
      </c>
      <c r="I1752" s="6">
        <f t="shared" si="202"/>
        <v>-0.5555555555555556</v>
      </c>
      <c r="K1752" s="348">
        <f t="shared" si="203"/>
        <v>-8</v>
      </c>
      <c r="L1752" s="349">
        <f t="shared" si="204"/>
        <v>-0.5</v>
      </c>
    </row>
    <row r="1753" spans="1:12" ht="12.75" customHeight="1">
      <c r="A1753" s="431" t="s">
        <v>339</v>
      </c>
      <c r="B1753" s="178">
        <v>5</v>
      </c>
      <c r="C1753" s="178">
        <v>3</v>
      </c>
      <c r="D1753" s="178">
        <v>7</v>
      </c>
      <c r="E1753" s="178">
        <v>6</v>
      </c>
      <c r="F1753" s="178">
        <v>10</v>
      </c>
      <c r="G1753" s="2"/>
      <c r="H1753" s="58">
        <f t="shared" si="201"/>
        <v>5</v>
      </c>
      <c r="I1753" s="7">
        <f t="shared" si="202"/>
        <v>1</v>
      </c>
      <c r="K1753" s="128">
        <f t="shared" si="203"/>
        <v>4</v>
      </c>
      <c r="L1753" s="57">
        <f t="shared" si="204"/>
        <v>0.6666666666666666</v>
      </c>
    </row>
    <row r="1754" spans="1:12" ht="12.75" customHeight="1">
      <c r="A1754" s="431" t="s">
        <v>163</v>
      </c>
      <c r="B1754" s="178">
        <v>10</v>
      </c>
      <c r="C1754" s="178">
        <v>11</v>
      </c>
      <c r="D1754" s="178">
        <v>28</v>
      </c>
      <c r="E1754" s="178">
        <v>9</v>
      </c>
      <c r="F1754" s="178">
        <v>13</v>
      </c>
      <c r="G1754" s="2"/>
      <c r="H1754" s="58">
        <f t="shared" si="201"/>
        <v>3</v>
      </c>
      <c r="I1754" s="7">
        <f t="shared" si="202"/>
        <v>0.3</v>
      </c>
      <c r="K1754" s="128">
        <f t="shared" si="203"/>
        <v>4</v>
      </c>
      <c r="L1754" s="57">
        <f t="shared" si="204"/>
        <v>0.4444444444444444</v>
      </c>
    </row>
    <row r="1755" spans="1:12" ht="12.75" customHeight="1">
      <c r="A1755" s="431" t="s">
        <v>294</v>
      </c>
      <c r="B1755" s="178">
        <v>39</v>
      </c>
      <c r="C1755" s="178">
        <v>25</v>
      </c>
      <c r="D1755" s="178">
        <v>36</v>
      </c>
      <c r="E1755" s="178">
        <v>10</v>
      </c>
      <c r="F1755" s="178">
        <v>12</v>
      </c>
      <c r="G1755" s="2"/>
      <c r="H1755" s="59">
        <f t="shared" si="201"/>
        <v>-27</v>
      </c>
      <c r="I1755" s="6">
        <f t="shared" si="202"/>
        <v>-0.6923076923076923</v>
      </c>
      <c r="K1755" s="128">
        <f t="shared" si="203"/>
        <v>2</v>
      </c>
      <c r="L1755" s="57">
        <f t="shared" si="204"/>
        <v>0.2</v>
      </c>
    </row>
    <row r="1756" spans="1:12" ht="12.75" customHeight="1">
      <c r="A1756" s="515" t="s">
        <v>528</v>
      </c>
      <c r="B1756" s="178">
        <v>4</v>
      </c>
      <c r="C1756" s="178">
        <v>3</v>
      </c>
      <c r="D1756" s="178">
        <v>7</v>
      </c>
      <c r="E1756" s="178">
        <v>3</v>
      </c>
      <c r="F1756" s="178">
        <v>5</v>
      </c>
      <c r="G1756" s="2"/>
      <c r="H1756" s="58">
        <f t="shared" si="201"/>
        <v>1</v>
      </c>
      <c r="I1756" s="7">
        <f t="shared" si="202"/>
        <v>0.25</v>
      </c>
      <c r="K1756" s="128">
        <f t="shared" si="203"/>
        <v>2</v>
      </c>
      <c r="L1756" s="57">
        <f t="shared" si="204"/>
        <v>0.6666666666666666</v>
      </c>
    </row>
    <row r="1757" spans="1:12" ht="12.75" customHeight="1">
      <c r="A1757" s="431" t="s">
        <v>303</v>
      </c>
      <c r="B1757" s="178">
        <v>3</v>
      </c>
      <c r="C1757" s="178">
        <v>4</v>
      </c>
      <c r="D1757" s="178">
        <v>6</v>
      </c>
      <c r="E1757" s="178">
        <v>5</v>
      </c>
      <c r="F1757" s="178">
        <v>5</v>
      </c>
      <c r="G1757" s="2"/>
      <c r="H1757" s="58">
        <f t="shared" si="201"/>
        <v>2</v>
      </c>
      <c r="I1757" s="7">
        <f t="shared" si="202"/>
        <v>0.6666666666666666</v>
      </c>
      <c r="K1757" s="128">
        <f t="shared" si="203"/>
        <v>0</v>
      </c>
      <c r="L1757" s="57">
        <f t="shared" si="204"/>
        <v>0</v>
      </c>
    </row>
    <row r="1758" spans="1:12" ht="12.75" customHeight="1">
      <c r="A1758" s="431" t="s">
        <v>159</v>
      </c>
      <c r="B1758" s="178">
        <v>21</v>
      </c>
      <c r="C1758" s="178">
        <v>14</v>
      </c>
      <c r="D1758" s="178">
        <v>17</v>
      </c>
      <c r="E1758" s="178">
        <v>17</v>
      </c>
      <c r="F1758" s="178">
        <v>17</v>
      </c>
      <c r="G1758" s="2"/>
      <c r="H1758" s="59">
        <f t="shared" si="201"/>
        <v>-4</v>
      </c>
      <c r="I1758" s="6">
        <f t="shared" si="202"/>
        <v>-0.19047619047619047</v>
      </c>
      <c r="K1758" s="128">
        <f t="shared" si="203"/>
        <v>0</v>
      </c>
      <c r="L1758" s="57">
        <f t="shared" si="204"/>
        <v>0</v>
      </c>
    </row>
    <row r="1759" spans="1:12" ht="12.75" customHeight="1">
      <c r="A1759" s="431" t="s">
        <v>161</v>
      </c>
      <c r="B1759" s="178">
        <v>5</v>
      </c>
      <c r="C1759" s="178">
        <v>8</v>
      </c>
      <c r="D1759" s="178">
        <v>19</v>
      </c>
      <c r="E1759" s="178">
        <v>9</v>
      </c>
      <c r="F1759" s="178">
        <v>5</v>
      </c>
      <c r="G1759" s="2"/>
      <c r="H1759" s="58">
        <f t="shared" si="201"/>
        <v>0</v>
      </c>
      <c r="I1759" s="7">
        <f t="shared" si="202"/>
        <v>0</v>
      </c>
      <c r="K1759" s="348">
        <f t="shared" si="203"/>
        <v>-4</v>
      </c>
      <c r="L1759" s="349">
        <f t="shared" si="204"/>
        <v>-0.4444444444444444</v>
      </c>
    </row>
    <row r="1760" spans="1:12" ht="12.75" customHeight="1">
      <c r="A1760" s="431" t="s">
        <v>153</v>
      </c>
      <c r="B1760" s="178">
        <v>32</v>
      </c>
      <c r="C1760" s="178">
        <v>32</v>
      </c>
      <c r="D1760" s="178">
        <v>9</v>
      </c>
      <c r="E1760" s="178">
        <v>9</v>
      </c>
      <c r="F1760" s="178">
        <v>8</v>
      </c>
      <c r="G1760" s="2"/>
      <c r="H1760" s="59">
        <f t="shared" si="201"/>
        <v>-24</v>
      </c>
      <c r="I1760" s="6">
        <f t="shared" si="202"/>
        <v>-0.75</v>
      </c>
      <c r="K1760" s="348">
        <f t="shared" si="203"/>
        <v>-1</v>
      </c>
      <c r="L1760" s="349">
        <f t="shared" si="204"/>
        <v>-0.1111111111111111</v>
      </c>
    </row>
    <row r="1761" spans="1:12" ht="12.75" customHeight="1">
      <c r="A1761" s="431" t="s">
        <v>282</v>
      </c>
      <c r="B1761" s="178">
        <v>23</v>
      </c>
      <c r="C1761" s="178">
        <v>17</v>
      </c>
      <c r="D1761" s="178">
        <v>40</v>
      </c>
      <c r="E1761" s="178">
        <v>17</v>
      </c>
      <c r="F1761" s="178">
        <v>26</v>
      </c>
      <c r="G1761" s="2"/>
      <c r="H1761" s="58">
        <f t="shared" si="201"/>
        <v>3</v>
      </c>
      <c r="I1761" s="7">
        <f t="shared" si="202"/>
        <v>0.13043478260869565</v>
      </c>
      <c r="K1761" s="128">
        <f t="shared" si="203"/>
        <v>9</v>
      </c>
      <c r="L1761" s="57">
        <f t="shared" si="204"/>
        <v>0.5294117647058824</v>
      </c>
    </row>
    <row r="1762" spans="1:12" ht="12.75" customHeight="1">
      <c r="A1762" s="515" t="s">
        <v>533</v>
      </c>
      <c r="B1762" s="178">
        <v>3</v>
      </c>
      <c r="C1762" s="178">
        <v>5</v>
      </c>
      <c r="D1762" s="178">
        <v>4</v>
      </c>
      <c r="E1762" s="178">
        <v>3</v>
      </c>
      <c r="F1762" s="178">
        <v>4</v>
      </c>
      <c r="G1762" s="2"/>
      <c r="H1762" s="58">
        <f t="shared" si="201"/>
        <v>1</v>
      </c>
      <c r="I1762" s="7">
        <f t="shared" si="202"/>
        <v>0.3333333333333333</v>
      </c>
      <c r="K1762" s="128">
        <f t="shared" si="203"/>
        <v>1</v>
      </c>
      <c r="L1762" s="57">
        <f t="shared" si="204"/>
        <v>0.3333333333333333</v>
      </c>
    </row>
    <row r="1763" spans="1:12" ht="12.75" customHeight="1">
      <c r="A1763" s="431" t="s">
        <v>305</v>
      </c>
      <c r="B1763" s="178">
        <v>5</v>
      </c>
      <c r="C1763" s="207">
        <v>12</v>
      </c>
      <c r="D1763" s="207">
        <v>5</v>
      </c>
      <c r="E1763" s="178">
        <v>4</v>
      </c>
      <c r="F1763" s="178">
        <v>7</v>
      </c>
      <c r="G1763" s="2"/>
      <c r="H1763" s="58">
        <f t="shared" si="201"/>
        <v>2</v>
      </c>
      <c r="I1763" s="7">
        <f t="shared" si="202"/>
        <v>0.4</v>
      </c>
      <c r="K1763" s="128">
        <f t="shared" si="203"/>
        <v>3</v>
      </c>
      <c r="L1763" s="57">
        <f t="shared" si="204"/>
        <v>0.75</v>
      </c>
    </row>
    <row r="1764" spans="1:12" ht="12.75" customHeight="1">
      <c r="A1764" s="515" t="s">
        <v>106</v>
      </c>
      <c r="B1764" s="178">
        <v>5</v>
      </c>
      <c r="C1764" s="178">
        <v>5</v>
      </c>
      <c r="D1764" s="178">
        <v>1</v>
      </c>
      <c r="E1764" s="178">
        <v>1</v>
      </c>
      <c r="F1764" s="178">
        <v>4</v>
      </c>
      <c r="G1764" s="2"/>
      <c r="H1764" s="59">
        <f t="shared" si="201"/>
        <v>-1</v>
      </c>
      <c r="I1764" s="6">
        <f t="shared" si="202"/>
        <v>-0.2</v>
      </c>
      <c r="K1764" s="128">
        <f t="shared" si="203"/>
        <v>3</v>
      </c>
      <c r="L1764" s="57">
        <f t="shared" si="204"/>
        <v>3</v>
      </c>
    </row>
    <row r="1765" spans="1:12" ht="12.75" customHeight="1">
      <c r="A1765" s="431" t="s">
        <v>149</v>
      </c>
      <c r="B1765" s="178">
        <v>27</v>
      </c>
      <c r="C1765" s="178">
        <v>23</v>
      </c>
      <c r="D1765" s="178">
        <v>14</v>
      </c>
      <c r="E1765" s="178">
        <v>11</v>
      </c>
      <c r="F1765" s="178">
        <v>16</v>
      </c>
      <c r="G1765" s="2"/>
      <c r="H1765" s="59">
        <f t="shared" si="201"/>
        <v>-11</v>
      </c>
      <c r="I1765" s="6">
        <f t="shared" si="202"/>
        <v>-0.4074074074074074</v>
      </c>
      <c r="K1765" s="128">
        <f t="shared" si="203"/>
        <v>5</v>
      </c>
      <c r="L1765" s="57">
        <f t="shared" si="204"/>
        <v>0.45454545454545453</v>
      </c>
    </row>
    <row r="1766" spans="1:12" ht="12.75" customHeight="1">
      <c r="A1766" s="431" t="s">
        <v>152</v>
      </c>
      <c r="B1766" s="178">
        <v>59</v>
      </c>
      <c r="C1766" s="178">
        <v>48</v>
      </c>
      <c r="D1766" s="178">
        <v>64</v>
      </c>
      <c r="E1766" s="178">
        <v>42</v>
      </c>
      <c r="F1766" s="178">
        <v>35</v>
      </c>
      <c r="G1766" s="2"/>
      <c r="H1766" s="59">
        <f t="shared" si="201"/>
        <v>-24</v>
      </c>
      <c r="I1766" s="6">
        <f t="shared" si="202"/>
        <v>-0.4067796610169492</v>
      </c>
      <c r="K1766" s="348">
        <f t="shared" si="203"/>
        <v>-7</v>
      </c>
      <c r="L1766" s="349">
        <f t="shared" si="204"/>
        <v>-0.16666666666666666</v>
      </c>
    </row>
    <row r="1767" spans="1:12" ht="12.75" customHeight="1">
      <c r="A1767" s="515" t="s">
        <v>527</v>
      </c>
      <c r="B1767" s="178">
        <v>1</v>
      </c>
      <c r="C1767" s="178">
        <v>3</v>
      </c>
      <c r="D1767" s="178">
        <v>2</v>
      </c>
      <c r="E1767" s="178">
        <v>3</v>
      </c>
      <c r="F1767" s="178">
        <v>5</v>
      </c>
      <c r="G1767" s="2"/>
      <c r="H1767" s="58">
        <f t="shared" si="201"/>
        <v>4</v>
      </c>
      <c r="I1767" s="7">
        <f t="shared" si="202"/>
        <v>4</v>
      </c>
      <c r="K1767" s="128">
        <f t="shared" si="203"/>
        <v>2</v>
      </c>
      <c r="L1767" s="57">
        <f t="shared" si="204"/>
        <v>0.6666666666666666</v>
      </c>
    </row>
    <row r="1768" spans="1:12" ht="12.75" customHeight="1">
      <c r="A1768" s="434" t="s">
        <v>166</v>
      </c>
      <c r="B1768" s="207">
        <v>308</v>
      </c>
      <c r="C1768" s="13">
        <v>130</v>
      </c>
      <c r="D1768" s="400">
        <v>71</v>
      </c>
      <c r="E1768" s="400">
        <v>63</v>
      </c>
      <c r="F1768" s="400">
        <v>49</v>
      </c>
      <c r="G1768" s="171"/>
      <c r="H1768" s="59">
        <f t="shared" si="201"/>
        <v>-259</v>
      </c>
      <c r="I1768" s="6">
        <f t="shared" si="202"/>
        <v>-0.8409090909090909</v>
      </c>
      <c r="J1768" s="171"/>
      <c r="K1768" s="348">
        <f t="shared" si="203"/>
        <v>-14</v>
      </c>
      <c r="L1768" s="349">
        <f t="shared" si="204"/>
        <v>-0.2222222222222222</v>
      </c>
    </row>
    <row r="1769" spans="1:12" s="171" customFormat="1" ht="12.75" customHeight="1">
      <c r="A1769" s="433" t="s">
        <v>167</v>
      </c>
      <c r="B1769" s="207">
        <v>242</v>
      </c>
      <c r="C1769" s="10">
        <v>260</v>
      </c>
      <c r="D1769" s="41">
        <v>200</v>
      </c>
      <c r="E1769" s="41">
        <v>160</v>
      </c>
      <c r="F1769" s="178">
        <v>182</v>
      </c>
      <c r="G1769" s="193"/>
      <c r="H1769" s="59">
        <f t="shared" si="201"/>
        <v>-60</v>
      </c>
      <c r="I1769" s="6">
        <f t="shared" si="202"/>
        <v>-0.24793388429752067</v>
      </c>
      <c r="J1769"/>
      <c r="K1769" s="128">
        <f t="shared" si="203"/>
        <v>22</v>
      </c>
      <c r="L1769" s="57">
        <f t="shared" si="204"/>
        <v>0.1375</v>
      </c>
    </row>
    <row r="1770" spans="1:12" s="171" customFormat="1" ht="12.75" customHeight="1">
      <c r="A1770" s="433" t="s">
        <v>168</v>
      </c>
      <c r="B1770" s="208">
        <v>120</v>
      </c>
      <c r="C1770" s="10">
        <v>13</v>
      </c>
      <c r="D1770" s="41">
        <v>1</v>
      </c>
      <c r="E1770" s="41">
        <v>93</v>
      </c>
      <c r="F1770" s="41">
        <v>81</v>
      </c>
      <c r="G1770"/>
      <c r="H1770" s="59">
        <f t="shared" si="201"/>
        <v>-39</v>
      </c>
      <c r="I1770" s="6">
        <f t="shared" si="202"/>
        <v>-0.325</v>
      </c>
      <c r="J1770"/>
      <c r="K1770" s="348">
        <f t="shared" si="203"/>
        <v>-12</v>
      </c>
      <c r="L1770" s="349">
        <f t="shared" si="204"/>
        <v>-0.12903225806451613</v>
      </c>
    </row>
    <row r="1771" spans="1:12" ht="12.75" customHeight="1">
      <c r="A1771" s="433" t="s">
        <v>109</v>
      </c>
      <c r="B1771" s="10">
        <v>89</v>
      </c>
      <c r="C1771" s="10">
        <v>277</v>
      </c>
      <c r="D1771" s="41">
        <v>430</v>
      </c>
      <c r="E1771" s="41">
        <v>239</v>
      </c>
      <c r="F1771" s="41">
        <v>253</v>
      </c>
      <c r="G1771" s="32"/>
      <c r="H1771" s="58">
        <f t="shared" si="201"/>
        <v>164</v>
      </c>
      <c r="I1771" s="7">
        <f t="shared" si="202"/>
        <v>1.8426966292134832</v>
      </c>
      <c r="K1771" s="128">
        <f t="shared" si="203"/>
        <v>14</v>
      </c>
      <c r="L1771" s="57">
        <f t="shared" si="204"/>
        <v>0.058577405857740586</v>
      </c>
    </row>
    <row r="1772" spans="1:12" ht="12.75" customHeight="1">
      <c r="A1772" s="312" t="s">
        <v>147</v>
      </c>
      <c r="B1772" s="43">
        <f>SUM(B1718:B1771)</f>
        <v>1648</v>
      </c>
      <c r="C1772" s="43">
        <f>SUM(C1718:C1771)</f>
        <v>1432</v>
      </c>
      <c r="D1772" s="43">
        <f>SUM(D1718:D1771)</f>
        <v>1536</v>
      </c>
      <c r="E1772" s="43">
        <f>SUM(E1718:E1771)</f>
        <v>1059</v>
      </c>
      <c r="F1772" s="43">
        <f>SUM(F1718:F1771)</f>
        <v>1098</v>
      </c>
      <c r="G1772" s="32"/>
      <c r="H1772" s="356">
        <f t="shared" si="201"/>
        <v>-550</v>
      </c>
      <c r="I1772" s="357">
        <f t="shared" si="202"/>
        <v>-0.3337378640776699</v>
      </c>
      <c r="J1772" s="121"/>
      <c r="K1772" s="209">
        <f t="shared" si="203"/>
        <v>39</v>
      </c>
      <c r="L1772" s="206">
        <f t="shared" si="204"/>
        <v>0.036827195467422094</v>
      </c>
    </row>
    <row r="1773" spans="1:12" ht="12.75" customHeight="1">
      <c r="A1773" s="168">
        <v>39122</v>
      </c>
      <c r="B1773" s="169"/>
      <c r="C1773" s="243"/>
      <c r="D1773" s="87"/>
      <c r="E1773" s="170">
        <v>27</v>
      </c>
      <c r="F1773" s="21"/>
      <c r="L1773" s="170" t="s">
        <v>175</v>
      </c>
    </row>
    <row r="1774" spans="1:12" ht="12.75" customHeight="1">
      <c r="A1774" s="168"/>
      <c r="B1774" s="170"/>
      <c r="C1774" s="87"/>
      <c r="D1774" s="169"/>
      <c r="E1774" s="21"/>
      <c r="F1774"/>
      <c r="L1774" s="432"/>
    </row>
    <row r="1775" spans="5:12" ht="12.75" customHeight="1">
      <c r="E1775" s="5"/>
      <c r="F1775"/>
      <c r="L1775" s="432"/>
    </row>
    <row r="1776" spans="5:12" ht="12.75" customHeight="1">
      <c r="E1776" s="5"/>
      <c r="F1776"/>
      <c r="L1776" s="432"/>
    </row>
    <row r="1777" spans="5:12" ht="12.75" customHeight="1">
      <c r="E1777" s="5"/>
      <c r="F1777"/>
      <c r="L1777" s="432"/>
    </row>
    <row r="1778" spans="5:12" ht="12.75" customHeight="1">
      <c r="E1778" s="5"/>
      <c r="F1778"/>
      <c r="L1778" s="432"/>
    </row>
    <row r="1779" spans="5:12" ht="12.75" customHeight="1">
      <c r="E1779" s="5"/>
      <c r="F1779"/>
      <c r="L1779" s="432"/>
    </row>
  </sheetData>
  <mergeCells count="56">
    <mergeCell ref="B3:F4"/>
    <mergeCell ref="A593:L593"/>
    <mergeCell ref="A529:L529"/>
    <mergeCell ref="A1476:L1476"/>
    <mergeCell ref="A763:I763"/>
    <mergeCell ref="A781:I781"/>
    <mergeCell ref="A770:I770"/>
    <mergeCell ref="A482:L482"/>
    <mergeCell ref="A95:H95"/>
    <mergeCell ref="A133:L133"/>
    <mergeCell ref="A1712:L1712"/>
    <mergeCell ref="A1580:L1580"/>
    <mergeCell ref="A1624:L1624"/>
    <mergeCell ref="A1477:L1477"/>
    <mergeCell ref="A1:L1"/>
    <mergeCell ref="A67:L67"/>
    <mergeCell ref="A658:L658"/>
    <mergeCell ref="A414:F414"/>
    <mergeCell ref="A331:L331"/>
    <mergeCell ref="A397:L397"/>
    <mergeCell ref="A379:H379"/>
    <mergeCell ref="A594:L594"/>
    <mergeCell ref="A555:H555"/>
    <mergeCell ref="A528:L528"/>
    <mergeCell ref="A150:F150"/>
    <mergeCell ref="A199:L199"/>
    <mergeCell ref="A265:L265"/>
    <mergeCell ref="A366:H366"/>
    <mergeCell ref="A463:L463"/>
    <mergeCell ref="A776:I776"/>
    <mergeCell ref="A757:I757"/>
    <mergeCell ref="A683:H683"/>
    <mergeCell ref="A724:L724"/>
    <mergeCell ref="A747:F747"/>
    <mergeCell ref="A739:F739"/>
    <mergeCell ref="A730:F730"/>
    <mergeCell ref="A1313:L1313"/>
    <mergeCell ref="A1315:F1316"/>
    <mergeCell ref="A1268:F1269"/>
    <mergeCell ref="A856:L856"/>
    <mergeCell ref="A958:L958"/>
    <mergeCell ref="A921:L921"/>
    <mergeCell ref="A986:L986"/>
    <mergeCell ref="A1069:L1069"/>
    <mergeCell ref="A1117:L1117"/>
    <mergeCell ref="A1051:L1051"/>
    <mergeCell ref="A33:L33"/>
    <mergeCell ref="A790:L790"/>
    <mergeCell ref="A1163:L1163"/>
    <mergeCell ref="A1646:L1646"/>
    <mergeCell ref="A1380:L1380"/>
    <mergeCell ref="A1446:L1446"/>
    <mergeCell ref="A1513:L1513"/>
    <mergeCell ref="A1514:L1514"/>
    <mergeCell ref="A1182:L1182"/>
    <mergeCell ref="A1248:L1248"/>
  </mergeCells>
  <printOptions horizontalCentered="1"/>
  <pageMargins left="0.25" right="0.25" top="0.5" bottom="0.5" header="0" footer="0.5"/>
  <pageSetup firstPageNumber="2" useFirstPageNumber="1" horizontalDpi="300" verticalDpi="300" orientation="portrait" scale="87" r:id="rId2"/>
  <rowBreaks count="1" manualBreakCount="1">
    <brk id="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319"/>
  <sheetViews>
    <sheetView workbookViewId="0" topLeftCell="A281">
      <selection activeCell="H279" sqref="H279:I279"/>
    </sheetView>
  </sheetViews>
  <sheetFormatPr defaultColWidth="9.140625" defaultRowHeight="12.75"/>
  <cols>
    <col min="1" max="1" width="25.421875" style="260" customWidth="1"/>
    <col min="2" max="7" width="7.421875" style="0" customWidth="1"/>
    <col min="8" max="9" width="8.7109375" style="0" customWidth="1"/>
    <col min="10" max="10" width="2.7109375" style="0" customWidth="1"/>
    <col min="11" max="12" width="8.7109375" style="0" customWidth="1"/>
  </cols>
  <sheetData>
    <row r="1" spans="1:12" ht="15">
      <c r="A1" s="589" t="s">
        <v>379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spans="1:9" ht="13.5">
      <c r="A2" s="253"/>
      <c r="B2" s="81"/>
      <c r="C2" s="82"/>
      <c r="D2" s="82"/>
      <c r="E2" s="82"/>
      <c r="F2" s="82"/>
      <c r="G2" s="82"/>
      <c r="H2" s="82"/>
      <c r="I2" s="54"/>
    </row>
    <row r="3" spans="1:9" ht="13.5" thickBot="1">
      <c r="A3" s="254"/>
      <c r="B3" s="63"/>
      <c r="C3" s="64"/>
      <c r="D3" s="64"/>
      <c r="E3" s="64"/>
      <c r="F3" s="64"/>
      <c r="G3" s="64"/>
      <c r="H3" s="64"/>
      <c r="I3" s="54"/>
    </row>
    <row r="4" spans="1:12" ht="12.75">
      <c r="A4" s="255"/>
      <c r="B4" s="174"/>
      <c r="C4" s="174"/>
      <c r="D4" s="174"/>
      <c r="E4" s="174"/>
      <c r="F4" s="174"/>
      <c r="G4" s="174"/>
      <c r="H4" s="334" t="s">
        <v>169</v>
      </c>
      <c r="I4" s="335" t="s">
        <v>0</v>
      </c>
      <c r="K4" s="334" t="s">
        <v>169</v>
      </c>
      <c r="L4" s="335" t="s">
        <v>0</v>
      </c>
    </row>
    <row r="5" spans="1:12" ht="12.75">
      <c r="A5" s="256" t="s">
        <v>1</v>
      </c>
      <c r="B5" s="158"/>
      <c r="C5" s="149"/>
      <c r="D5" s="150"/>
      <c r="E5" s="149"/>
      <c r="F5" s="149"/>
      <c r="G5" s="149"/>
      <c r="H5" s="336" t="s">
        <v>2</v>
      </c>
      <c r="I5" s="337" t="s">
        <v>2</v>
      </c>
      <c r="K5" s="336" t="s">
        <v>2</v>
      </c>
      <c r="L5" s="337" t="s">
        <v>2</v>
      </c>
    </row>
    <row r="6" spans="1:12" ht="12.75">
      <c r="A6" s="257"/>
      <c r="B6" s="159" t="s">
        <v>110</v>
      </c>
      <c r="C6" s="152"/>
      <c r="D6" s="152"/>
      <c r="E6" s="152"/>
      <c r="F6" s="152"/>
      <c r="G6" s="155"/>
      <c r="H6" s="338">
        <v>2004</v>
      </c>
      <c r="I6" s="339">
        <v>2004</v>
      </c>
      <c r="K6" s="338">
        <v>2007</v>
      </c>
      <c r="L6" s="339">
        <v>2007</v>
      </c>
    </row>
    <row r="7" spans="1:13" ht="12.75">
      <c r="A7" s="258"/>
      <c r="B7" s="160" t="s">
        <v>111</v>
      </c>
      <c r="C7" s="136">
        <v>2004</v>
      </c>
      <c r="D7" s="136">
        <v>2005</v>
      </c>
      <c r="E7" s="361">
        <v>2006</v>
      </c>
      <c r="F7" s="361">
        <v>2007</v>
      </c>
      <c r="G7" s="406">
        <v>2008</v>
      </c>
      <c r="H7" s="471" t="s">
        <v>354</v>
      </c>
      <c r="I7" s="472" t="s">
        <v>354</v>
      </c>
      <c r="K7" s="471" t="s">
        <v>354</v>
      </c>
      <c r="L7" s="472" t="s">
        <v>354</v>
      </c>
      <c r="M7" s="27"/>
    </row>
    <row r="8" spans="1:14" ht="12.75">
      <c r="A8" s="324" t="s">
        <v>112</v>
      </c>
      <c r="B8" s="55">
        <v>70001</v>
      </c>
      <c r="C8" s="192">
        <v>557</v>
      </c>
      <c r="D8" s="192">
        <v>546</v>
      </c>
      <c r="E8" s="331">
        <v>357</v>
      </c>
      <c r="F8" s="331">
        <v>466</v>
      </c>
      <c r="G8" s="331">
        <v>472</v>
      </c>
      <c r="H8" s="391">
        <f>(G8-C8)</f>
        <v>-85</v>
      </c>
      <c r="I8" s="392">
        <f>(G8/C8)-1</f>
        <v>-0.1526032315978456</v>
      </c>
      <c r="K8" s="344">
        <f>(G8-F8)</f>
        <v>6</v>
      </c>
      <c r="L8" s="345">
        <f>(G8/F8)-1</f>
        <v>0.012875536480686733</v>
      </c>
      <c r="M8" s="27"/>
      <c r="N8" s="99"/>
    </row>
    <row r="9" spans="1:14" ht="12.75">
      <c r="A9" s="324" t="s">
        <v>113</v>
      </c>
      <c r="B9" s="55">
        <v>70002</v>
      </c>
      <c r="C9" s="192">
        <v>246</v>
      </c>
      <c r="D9" s="192">
        <v>257</v>
      </c>
      <c r="E9" s="331">
        <v>141</v>
      </c>
      <c r="F9" s="331">
        <v>167</v>
      </c>
      <c r="G9" s="331">
        <v>205</v>
      </c>
      <c r="H9" s="393">
        <f aca="true" t="shared" si="0" ref="H9:H48">(G9-C9)</f>
        <v>-41</v>
      </c>
      <c r="I9" s="394">
        <f aca="true" t="shared" si="1" ref="I9:I48">(G9/C9)-1</f>
        <v>-0.16666666666666663</v>
      </c>
      <c r="K9" s="344">
        <f aca="true" t="shared" si="2" ref="K9:K48">(G9-F9)</f>
        <v>38</v>
      </c>
      <c r="L9" s="345">
        <f aca="true" t="shared" si="3" ref="L9:L48">(G9/F9)-1</f>
        <v>0.22754491017964074</v>
      </c>
      <c r="M9" s="27"/>
      <c r="N9" s="27"/>
    </row>
    <row r="10" spans="1:12" ht="12.75">
      <c r="A10" s="324" t="s">
        <v>114</v>
      </c>
      <c r="B10" s="55">
        <v>70003</v>
      </c>
      <c r="C10" s="192">
        <v>517</v>
      </c>
      <c r="D10" s="192">
        <v>559</v>
      </c>
      <c r="E10" s="331">
        <v>355</v>
      </c>
      <c r="F10" s="331">
        <v>443</v>
      </c>
      <c r="G10" s="331">
        <v>506</v>
      </c>
      <c r="H10" s="393">
        <f t="shared" si="0"/>
        <v>-11</v>
      </c>
      <c r="I10" s="394">
        <f t="shared" si="1"/>
        <v>-0.021276595744680882</v>
      </c>
      <c r="K10" s="344">
        <f t="shared" si="2"/>
        <v>63</v>
      </c>
      <c r="L10" s="345">
        <f t="shared" si="3"/>
        <v>0.14221218961625293</v>
      </c>
    </row>
    <row r="11" spans="1:16" ht="12.75">
      <c r="A11" s="324" t="s">
        <v>115</v>
      </c>
      <c r="B11" s="55">
        <v>70005</v>
      </c>
      <c r="C11" s="192">
        <v>256</v>
      </c>
      <c r="D11" s="192">
        <v>229</v>
      </c>
      <c r="E11" s="331">
        <v>180</v>
      </c>
      <c r="F11" s="331">
        <v>213</v>
      </c>
      <c r="G11" s="331">
        <v>229</v>
      </c>
      <c r="H11" s="393">
        <f t="shared" si="0"/>
        <v>-27</v>
      </c>
      <c r="I11" s="394">
        <f t="shared" si="1"/>
        <v>-0.10546875</v>
      </c>
      <c r="K11" s="344">
        <f t="shared" si="2"/>
        <v>16</v>
      </c>
      <c r="L11" s="345">
        <f t="shared" si="3"/>
        <v>0.07511737089201875</v>
      </c>
      <c r="M11" s="27"/>
      <c r="N11" s="27"/>
      <c r="O11" s="27"/>
      <c r="P11" s="27"/>
    </row>
    <row r="12" spans="1:16" ht="12.75">
      <c r="A12" s="324" t="s">
        <v>116</v>
      </c>
      <c r="B12" s="55">
        <v>70006</v>
      </c>
      <c r="C12" s="192">
        <v>217</v>
      </c>
      <c r="D12" s="192">
        <v>197</v>
      </c>
      <c r="E12" s="331">
        <v>124</v>
      </c>
      <c r="F12" s="331">
        <v>145</v>
      </c>
      <c r="G12" s="331">
        <v>174</v>
      </c>
      <c r="H12" s="393">
        <f t="shared" si="0"/>
        <v>-43</v>
      </c>
      <c r="I12" s="394">
        <f t="shared" si="1"/>
        <v>-0.1981566820276498</v>
      </c>
      <c r="K12" s="344">
        <f t="shared" si="2"/>
        <v>29</v>
      </c>
      <c r="L12" s="345">
        <f t="shared" si="3"/>
        <v>0.19999999999999996</v>
      </c>
      <c r="M12" s="27"/>
      <c r="N12" s="27"/>
      <c r="O12" s="27"/>
      <c r="P12" s="27"/>
    </row>
    <row r="13" spans="1:16" ht="12.75">
      <c r="A13" s="324" t="s">
        <v>117</v>
      </c>
      <c r="B13" s="55">
        <v>70037</v>
      </c>
      <c r="C13" s="192">
        <v>188</v>
      </c>
      <c r="D13" s="192">
        <v>191</v>
      </c>
      <c r="E13" s="331">
        <v>147</v>
      </c>
      <c r="F13" s="331">
        <v>171</v>
      </c>
      <c r="G13" s="331">
        <v>164</v>
      </c>
      <c r="H13" s="393">
        <f t="shared" si="0"/>
        <v>-24</v>
      </c>
      <c r="I13" s="394">
        <f t="shared" si="1"/>
        <v>-0.12765957446808507</v>
      </c>
      <c r="J13" s="352"/>
      <c r="K13" s="391">
        <f t="shared" si="2"/>
        <v>-7</v>
      </c>
      <c r="L13" s="392">
        <f t="shared" si="3"/>
        <v>-0.040935672514619936</v>
      </c>
      <c r="M13" s="27"/>
      <c r="N13" s="60"/>
      <c r="O13" s="99"/>
      <c r="P13" s="27"/>
    </row>
    <row r="14" spans="1:16" ht="12.75">
      <c r="A14" s="324" t="s">
        <v>118</v>
      </c>
      <c r="B14" s="55">
        <v>70043</v>
      </c>
      <c r="C14" s="192">
        <v>158</v>
      </c>
      <c r="D14" s="192">
        <v>143</v>
      </c>
      <c r="E14" s="331">
        <v>45</v>
      </c>
      <c r="F14" s="331">
        <v>49</v>
      </c>
      <c r="G14" s="331">
        <v>65</v>
      </c>
      <c r="H14" s="393">
        <f t="shared" si="0"/>
        <v>-93</v>
      </c>
      <c r="I14" s="394">
        <f t="shared" si="1"/>
        <v>-0.5886075949367089</v>
      </c>
      <c r="K14" s="344">
        <f t="shared" si="2"/>
        <v>16</v>
      </c>
      <c r="L14" s="345">
        <f t="shared" si="3"/>
        <v>0.3265306122448979</v>
      </c>
      <c r="M14" s="27"/>
      <c r="N14" s="27"/>
      <c r="O14" s="27"/>
      <c r="P14" s="27"/>
    </row>
    <row r="15" spans="1:16" ht="12.75">
      <c r="A15" s="324" t="s">
        <v>154</v>
      </c>
      <c r="B15" s="55">
        <v>70047</v>
      </c>
      <c r="C15" s="192">
        <v>125</v>
      </c>
      <c r="D15" s="192">
        <v>149</v>
      </c>
      <c r="E15" s="331">
        <v>103</v>
      </c>
      <c r="F15" s="331">
        <v>128</v>
      </c>
      <c r="G15" s="331">
        <v>124</v>
      </c>
      <c r="H15" s="393">
        <f t="shared" si="0"/>
        <v>-1</v>
      </c>
      <c r="I15" s="394">
        <f t="shared" si="1"/>
        <v>-0.008000000000000007</v>
      </c>
      <c r="J15" s="352"/>
      <c r="K15" s="391">
        <f t="shared" si="2"/>
        <v>-4</v>
      </c>
      <c r="L15" s="392">
        <f t="shared" si="3"/>
        <v>-0.03125</v>
      </c>
      <c r="M15" s="27"/>
      <c r="N15" s="27"/>
      <c r="O15" s="27"/>
      <c r="P15" s="27"/>
    </row>
    <row r="16" spans="1:16" ht="12.75">
      <c r="A16" s="324" t="s">
        <v>119</v>
      </c>
      <c r="B16" s="55">
        <v>70053</v>
      </c>
      <c r="C16" s="192">
        <v>217</v>
      </c>
      <c r="D16" s="192">
        <v>213</v>
      </c>
      <c r="E16" s="331">
        <v>171</v>
      </c>
      <c r="F16" s="331">
        <v>182</v>
      </c>
      <c r="G16" s="331">
        <v>177</v>
      </c>
      <c r="H16" s="393">
        <f t="shared" si="0"/>
        <v>-40</v>
      </c>
      <c r="I16" s="394">
        <f t="shared" si="1"/>
        <v>-0.18433179723502302</v>
      </c>
      <c r="K16" s="391">
        <f t="shared" si="2"/>
        <v>-5</v>
      </c>
      <c r="L16" s="392">
        <f t="shared" si="3"/>
        <v>-0.027472527472527486</v>
      </c>
      <c r="M16" s="27"/>
      <c r="N16" s="27"/>
      <c r="O16" s="27"/>
      <c r="P16" s="27"/>
    </row>
    <row r="17" spans="1:16" ht="12.75">
      <c r="A17" s="324" t="s">
        <v>120</v>
      </c>
      <c r="B17" s="55">
        <v>70056</v>
      </c>
      <c r="C17" s="192">
        <v>603</v>
      </c>
      <c r="D17" s="192">
        <v>648</v>
      </c>
      <c r="E17" s="331">
        <v>446</v>
      </c>
      <c r="F17" s="331">
        <v>529</v>
      </c>
      <c r="G17" s="331">
        <v>565</v>
      </c>
      <c r="H17" s="393">
        <f t="shared" si="0"/>
        <v>-38</v>
      </c>
      <c r="I17" s="394">
        <f t="shared" si="1"/>
        <v>-0.06301824212271978</v>
      </c>
      <c r="K17" s="344">
        <f t="shared" si="2"/>
        <v>36</v>
      </c>
      <c r="L17" s="345">
        <f t="shared" si="3"/>
        <v>0.06805293005671076</v>
      </c>
      <c r="M17" s="27"/>
      <c r="N17" s="27"/>
      <c r="O17" s="27"/>
      <c r="P17" s="27"/>
    </row>
    <row r="18" spans="1:12" ht="12.75">
      <c r="A18" s="324" t="s">
        <v>121</v>
      </c>
      <c r="B18" s="55">
        <v>70058</v>
      </c>
      <c r="C18" s="192">
        <v>717</v>
      </c>
      <c r="D18" s="192">
        <v>725</v>
      </c>
      <c r="E18" s="331">
        <v>555</v>
      </c>
      <c r="F18" s="331">
        <v>575</v>
      </c>
      <c r="G18" s="331">
        <v>658</v>
      </c>
      <c r="H18" s="393">
        <f t="shared" si="0"/>
        <v>-59</v>
      </c>
      <c r="I18" s="394">
        <f t="shared" si="1"/>
        <v>-0.08228730822873087</v>
      </c>
      <c r="K18" s="344">
        <f t="shared" si="2"/>
        <v>83</v>
      </c>
      <c r="L18" s="345">
        <f t="shared" si="3"/>
        <v>0.14434782608695662</v>
      </c>
    </row>
    <row r="19" spans="1:12" ht="12.75">
      <c r="A19" s="324" t="s">
        <v>122</v>
      </c>
      <c r="B19" s="55">
        <v>70062</v>
      </c>
      <c r="C19" s="192">
        <v>209</v>
      </c>
      <c r="D19" s="192">
        <v>235</v>
      </c>
      <c r="E19" s="331">
        <v>180</v>
      </c>
      <c r="F19" s="331">
        <v>190</v>
      </c>
      <c r="G19" s="331">
        <v>219</v>
      </c>
      <c r="H19" s="340">
        <f t="shared" si="0"/>
        <v>10</v>
      </c>
      <c r="I19" s="341">
        <f t="shared" si="1"/>
        <v>0.04784688995215314</v>
      </c>
      <c r="K19" s="344">
        <f t="shared" si="2"/>
        <v>29</v>
      </c>
      <c r="L19" s="345">
        <f t="shared" si="3"/>
        <v>0.15263157894736845</v>
      </c>
    </row>
    <row r="20" spans="1:12" ht="12.75">
      <c r="A20" s="324" t="s">
        <v>123</v>
      </c>
      <c r="B20" s="55">
        <v>70065</v>
      </c>
      <c r="C20" s="192">
        <v>732</v>
      </c>
      <c r="D20" s="192">
        <v>714</v>
      </c>
      <c r="E20" s="331">
        <v>559</v>
      </c>
      <c r="F20" s="331">
        <v>646</v>
      </c>
      <c r="G20" s="331">
        <v>700</v>
      </c>
      <c r="H20" s="393">
        <f t="shared" si="0"/>
        <v>-32</v>
      </c>
      <c r="I20" s="394">
        <f t="shared" si="1"/>
        <v>-0.04371584699453557</v>
      </c>
      <c r="K20" s="344">
        <f t="shared" si="2"/>
        <v>54</v>
      </c>
      <c r="L20" s="345">
        <f t="shared" si="3"/>
        <v>0.08359133126934992</v>
      </c>
    </row>
    <row r="21" spans="1:12" ht="12.75">
      <c r="A21" s="324" t="s">
        <v>124</v>
      </c>
      <c r="B21" s="55">
        <v>70068</v>
      </c>
      <c r="C21" s="192">
        <v>267</v>
      </c>
      <c r="D21" s="192">
        <v>282</v>
      </c>
      <c r="E21" s="331">
        <v>204</v>
      </c>
      <c r="F21" s="331">
        <v>252</v>
      </c>
      <c r="G21" s="331">
        <v>282</v>
      </c>
      <c r="H21" s="340">
        <f t="shared" si="0"/>
        <v>15</v>
      </c>
      <c r="I21" s="341">
        <f t="shared" si="1"/>
        <v>0.05617977528089879</v>
      </c>
      <c r="K21" s="344">
        <f t="shared" si="2"/>
        <v>30</v>
      </c>
      <c r="L21" s="345">
        <f t="shared" si="3"/>
        <v>0.11904761904761907</v>
      </c>
    </row>
    <row r="22" spans="1:12" ht="12.75">
      <c r="A22" s="324" t="s">
        <v>125</v>
      </c>
      <c r="B22" s="55">
        <v>70072</v>
      </c>
      <c r="C22" s="192">
        <v>876</v>
      </c>
      <c r="D22" s="192">
        <v>833</v>
      </c>
      <c r="E22" s="331">
        <v>739</v>
      </c>
      <c r="F22" s="331">
        <v>766</v>
      </c>
      <c r="G22" s="331">
        <v>814</v>
      </c>
      <c r="H22" s="393">
        <f t="shared" si="0"/>
        <v>-62</v>
      </c>
      <c r="I22" s="394">
        <f t="shared" si="1"/>
        <v>-0.07077625570776258</v>
      </c>
      <c r="K22" s="344">
        <f t="shared" si="2"/>
        <v>48</v>
      </c>
      <c r="L22" s="345">
        <f t="shared" si="3"/>
        <v>0.06266318537859017</v>
      </c>
    </row>
    <row r="23" spans="1:12" ht="12.75">
      <c r="A23" s="324" t="s">
        <v>126</v>
      </c>
      <c r="B23" s="55">
        <v>70094</v>
      </c>
      <c r="C23" s="192">
        <v>406</v>
      </c>
      <c r="D23" s="192">
        <v>420</v>
      </c>
      <c r="E23" s="331">
        <v>348</v>
      </c>
      <c r="F23" s="331">
        <v>390</v>
      </c>
      <c r="G23" s="331">
        <v>431</v>
      </c>
      <c r="H23" s="340">
        <f t="shared" si="0"/>
        <v>25</v>
      </c>
      <c r="I23" s="341">
        <f t="shared" si="1"/>
        <v>0.061576354679802936</v>
      </c>
      <c r="K23" s="344">
        <f t="shared" si="2"/>
        <v>41</v>
      </c>
      <c r="L23" s="345">
        <f t="shared" si="3"/>
        <v>0.1051282051282052</v>
      </c>
    </row>
    <row r="24" spans="1:12" ht="12.75">
      <c r="A24" s="324" t="s">
        <v>127</v>
      </c>
      <c r="B24" s="55">
        <v>70114</v>
      </c>
      <c r="C24" s="192">
        <v>498</v>
      </c>
      <c r="D24" s="192">
        <v>448</v>
      </c>
      <c r="E24" s="331">
        <v>290</v>
      </c>
      <c r="F24" s="331">
        <v>332</v>
      </c>
      <c r="G24" s="331">
        <v>327</v>
      </c>
      <c r="H24" s="393">
        <f t="shared" si="0"/>
        <v>-171</v>
      </c>
      <c r="I24" s="394">
        <f t="shared" si="1"/>
        <v>-0.34337349397590367</v>
      </c>
      <c r="K24" s="391">
        <f t="shared" si="2"/>
        <v>-5</v>
      </c>
      <c r="L24" s="392">
        <f t="shared" si="3"/>
        <v>-0.015060240963855387</v>
      </c>
    </row>
    <row r="25" spans="1:12" ht="12.75">
      <c r="A25" s="324" t="s">
        <v>128</v>
      </c>
      <c r="B25" s="55">
        <v>70115</v>
      </c>
      <c r="C25" s="192">
        <v>317</v>
      </c>
      <c r="D25" s="192">
        <v>324</v>
      </c>
      <c r="E25" s="331">
        <v>137</v>
      </c>
      <c r="F25" s="331">
        <v>220</v>
      </c>
      <c r="G25" s="331">
        <v>222</v>
      </c>
      <c r="H25" s="393">
        <f t="shared" si="0"/>
        <v>-95</v>
      </c>
      <c r="I25" s="394">
        <f t="shared" si="1"/>
        <v>-0.2996845425867508</v>
      </c>
      <c r="K25" s="344">
        <f t="shared" si="2"/>
        <v>2</v>
      </c>
      <c r="L25" s="345">
        <f t="shared" si="3"/>
        <v>0.009090909090909038</v>
      </c>
    </row>
    <row r="26" spans="1:12" ht="12.75">
      <c r="A26" s="62" t="s">
        <v>129</v>
      </c>
      <c r="B26" s="55">
        <v>70116</v>
      </c>
      <c r="C26" s="192">
        <v>148</v>
      </c>
      <c r="D26" s="192">
        <v>155</v>
      </c>
      <c r="E26" s="331">
        <v>57</v>
      </c>
      <c r="F26" s="331">
        <v>100</v>
      </c>
      <c r="G26" s="331">
        <v>94</v>
      </c>
      <c r="H26" s="393">
        <f t="shared" si="0"/>
        <v>-54</v>
      </c>
      <c r="I26" s="394">
        <f t="shared" si="1"/>
        <v>-0.3648648648648649</v>
      </c>
      <c r="K26" s="391">
        <f t="shared" si="2"/>
        <v>-6</v>
      </c>
      <c r="L26" s="392">
        <f t="shared" si="3"/>
        <v>-0.06000000000000005</v>
      </c>
    </row>
    <row r="27" spans="1:12" ht="12.75">
      <c r="A27" s="62" t="s">
        <v>172</v>
      </c>
      <c r="B27" s="55">
        <v>70117</v>
      </c>
      <c r="C27" s="192">
        <v>636</v>
      </c>
      <c r="D27" s="192">
        <v>649</v>
      </c>
      <c r="E27" s="331">
        <v>120</v>
      </c>
      <c r="F27" s="331">
        <v>143</v>
      </c>
      <c r="G27" s="331">
        <v>180</v>
      </c>
      <c r="H27" s="393">
        <f t="shared" si="0"/>
        <v>-456</v>
      </c>
      <c r="I27" s="394">
        <f t="shared" si="1"/>
        <v>-0.7169811320754718</v>
      </c>
      <c r="K27" s="344">
        <f t="shared" si="2"/>
        <v>37</v>
      </c>
      <c r="L27" s="345">
        <f t="shared" si="3"/>
        <v>0.25874125874125875</v>
      </c>
    </row>
    <row r="28" spans="1:12" ht="12.75">
      <c r="A28" s="324" t="s">
        <v>130</v>
      </c>
      <c r="B28" s="55">
        <v>70118</v>
      </c>
      <c r="C28" s="192">
        <v>374</v>
      </c>
      <c r="D28" s="192">
        <v>403</v>
      </c>
      <c r="E28" s="331">
        <v>140</v>
      </c>
      <c r="F28" s="331">
        <v>185</v>
      </c>
      <c r="G28" s="331">
        <v>255</v>
      </c>
      <c r="H28" s="393">
        <f t="shared" si="0"/>
        <v>-119</v>
      </c>
      <c r="I28" s="394">
        <f t="shared" si="1"/>
        <v>-0.31818181818181823</v>
      </c>
      <c r="K28" s="344">
        <f t="shared" si="2"/>
        <v>70</v>
      </c>
      <c r="L28" s="345">
        <f t="shared" si="3"/>
        <v>0.3783783783783783</v>
      </c>
    </row>
    <row r="29" spans="1:12" ht="12.75">
      <c r="A29" s="324" t="s">
        <v>131</v>
      </c>
      <c r="B29" s="55">
        <v>70119</v>
      </c>
      <c r="C29" s="192">
        <v>636</v>
      </c>
      <c r="D29" s="192">
        <v>646</v>
      </c>
      <c r="E29" s="331">
        <v>167</v>
      </c>
      <c r="F29" s="331">
        <v>228</v>
      </c>
      <c r="G29" s="331">
        <v>295</v>
      </c>
      <c r="H29" s="393">
        <f t="shared" si="0"/>
        <v>-341</v>
      </c>
      <c r="I29" s="394">
        <f t="shared" si="1"/>
        <v>-0.5361635220125787</v>
      </c>
      <c r="K29" s="344">
        <f t="shared" si="2"/>
        <v>67</v>
      </c>
      <c r="L29" s="345">
        <f t="shared" si="3"/>
        <v>0.29385964912280693</v>
      </c>
    </row>
    <row r="30" spans="1:12" ht="12.75">
      <c r="A30" s="324" t="s">
        <v>132</v>
      </c>
      <c r="B30" s="55">
        <v>70121</v>
      </c>
      <c r="C30" s="192">
        <v>147</v>
      </c>
      <c r="D30" s="192">
        <v>150</v>
      </c>
      <c r="E30" s="331">
        <v>120</v>
      </c>
      <c r="F30" s="331">
        <v>136</v>
      </c>
      <c r="G30" s="331">
        <v>133</v>
      </c>
      <c r="H30" s="393">
        <f t="shared" si="0"/>
        <v>-14</v>
      </c>
      <c r="I30" s="394">
        <f t="shared" si="1"/>
        <v>-0.09523809523809523</v>
      </c>
      <c r="K30" s="391">
        <f t="shared" si="2"/>
        <v>-3</v>
      </c>
      <c r="L30" s="392">
        <f t="shared" si="3"/>
        <v>-0.022058823529411797</v>
      </c>
    </row>
    <row r="31" spans="1:12" ht="12.75">
      <c r="A31" s="324" t="s">
        <v>133</v>
      </c>
      <c r="B31" s="55">
        <v>70122</v>
      </c>
      <c r="C31" s="192">
        <v>643</v>
      </c>
      <c r="D31" s="192">
        <v>627</v>
      </c>
      <c r="E31" s="331">
        <v>109</v>
      </c>
      <c r="F31" s="331">
        <v>169</v>
      </c>
      <c r="G31" s="331">
        <v>258</v>
      </c>
      <c r="H31" s="393">
        <f t="shared" si="0"/>
        <v>-385</v>
      </c>
      <c r="I31" s="394">
        <f t="shared" si="1"/>
        <v>-0.598755832037325</v>
      </c>
      <c r="K31" s="344">
        <f t="shared" si="2"/>
        <v>89</v>
      </c>
      <c r="L31" s="345">
        <f t="shared" si="3"/>
        <v>0.5266272189349113</v>
      </c>
    </row>
    <row r="32" spans="1:12" ht="12.75">
      <c r="A32" s="324" t="s">
        <v>134</v>
      </c>
      <c r="B32" s="55">
        <v>70123</v>
      </c>
      <c r="C32" s="192">
        <v>276</v>
      </c>
      <c r="D32" s="192">
        <v>282</v>
      </c>
      <c r="E32" s="331">
        <v>222</v>
      </c>
      <c r="F32" s="331">
        <v>247</v>
      </c>
      <c r="G32" s="331">
        <v>277</v>
      </c>
      <c r="H32" s="340">
        <f t="shared" si="0"/>
        <v>1</v>
      </c>
      <c r="I32" s="341">
        <f t="shared" si="1"/>
        <v>0.0036231884057971175</v>
      </c>
      <c r="K32" s="344">
        <f t="shared" si="2"/>
        <v>30</v>
      </c>
      <c r="L32" s="345">
        <f t="shared" si="3"/>
        <v>0.12145748987854255</v>
      </c>
    </row>
    <row r="33" spans="1:12" ht="12.75">
      <c r="A33" s="324" t="s">
        <v>135</v>
      </c>
      <c r="B33" s="55">
        <v>70124</v>
      </c>
      <c r="C33" s="192">
        <v>242</v>
      </c>
      <c r="D33" s="192">
        <v>211</v>
      </c>
      <c r="E33" s="331">
        <v>57</v>
      </c>
      <c r="F33" s="331">
        <v>60</v>
      </c>
      <c r="G33" s="331">
        <v>104</v>
      </c>
      <c r="H33" s="393">
        <f t="shared" si="0"/>
        <v>-138</v>
      </c>
      <c r="I33" s="394">
        <f t="shared" si="1"/>
        <v>-0.5702479338842975</v>
      </c>
      <c r="K33" s="344">
        <f t="shared" si="2"/>
        <v>44</v>
      </c>
      <c r="L33" s="345">
        <f t="shared" si="3"/>
        <v>0.7333333333333334</v>
      </c>
    </row>
    <row r="34" spans="1:12" ht="12.75">
      <c r="A34" s="324" t="s">
        <v>136</v>
      </c>
      <c r="B34" s="55">
        <v>70125</v>
      </c>
      <c r="C34" s="192">
        <v>212</v>
      </c>
      <c r="D34" s="192">
        <v>233</v>
      </c>
      <c r="E34" s="331">
        <v>41</v>
      </c>
      <c r="F34" s="331">
        <v>81</v>
      </c>
      <c r="G34" s="331">
        <v>115</v>
      </c>
      <c r="H34" s="393">
        <f t="shared" si="0"/>
        <v>-97</v>
      </c>
      <c r="I34" s="394">
        <f t="shared" si="1"/>
        <v>-0.4575471698113207</v>
      </c>
      <c r="K34" s="344">
        <f t="shared" si="2"/>
        <v>34</v>
      </c>
      <c r="L34" s="345">
        <f t="shared" si="3"/>
        <v>0.4197530864197532</v>
      </c>
    </row>
    <row r="35" spans="1:12" ht="12.75">
      <c r="A35" s="324" t="s">
        <v>137</v>
      </c>
      <c r="B35" s="55">
        <v>70126</v>
      </c>
      <c r="C35" s="192">
        <v>606</v>
      </c>
      <c r="D35" s="192">
        <v>627</v>
      </c>
      <c r="E35" s="331">
        <v>67</v>
      </c>
      <c r="F35" s="331">
        <v>86</v>
      </c>
      <c r="G35" s="331">
        <v>155</v>
      </c>
      <c r="H35" s="393">
        <f t="shared" si="0"/>
        <v>-451</v>
      </c>
      <c r="I35" s="394">
        <f t="shared" si="1"/>
        <v>-0.7442244224422443</v>
      </c>
      <c r="K35" s="344">
        <f t="shared" si="2"/>
        <v>69</v>
      </c>
      <c r="L35" s="345">
        <f t="shared" si="3"/>
        <v>0.8023255813953489</v>
      </c>
    </row>
    <row r="36" spans="1:12" ht="12.75" customHeight="1">
      <c r="A36" s="62" t="s">
        <v>138</v>
      </c>
      <c r="B36" s="55">
        <v>70127</v>
      </c>
      <c r="C36" s="192">
        <v>464</v>
      </c>
      <c r="D36" s="192">
        <v>462</v>
      </c>
      <c r="E36" s="331">
        <v>85</v>
      </c>
      <c r="F36" s="331">
        <v>126</v>
      </c>
      <c r="G36" s="331">
        <v>198</v>
      </c>
      <c r="H36" s="393">
        <f t="shared" si="0"/>
        <v>-266</v>
      </c>
      <c r="I36" s="394">
        <f t="shared" si="1"/>
        <v>-0.5732758620689655</v>
      </c>
      <c r="K36" s="344">
        <f t="shared" si="2"/>
        <v>72</v>
      </c>
      <c r="L36" s="345">
        <f t="shared" si="3"/>
        <v>0.5714285714285714</v>
      </c>
    </row>
    <row r="37" spans="1:12" ht="12.75">
      <c r="A37" s="324" t="s">
        <v>139</v>
      </c>
      <c r="B37" s="55">
        <v>70128</v>
      </c>
      <c r="C37" s="192">
        <v>359</v>
      </c>
      <c r="D37" s="192">
        <v>359</v>
      </c>
      <c r="E37" s="331">
        <v>64</v>
      </c>
      <c r="F37" s="331">
        <v>106</v>
      </c>
      <c r="G37" s="331">
        <v>195</v>
      </c>
      <c r="H37" s="393">
        <f t="shared" si="0"/>
        <v>-164</v>
      </c>
      <c r="I37" s="394">
        <f t="shared" si="1"/>
        <v>-0.4568245125348189</v>
      </c>
      <c r="K37" s="344">
        <f t="shared" si="2"/>
        <v>89</v>
      </c>
      <c r="L37" s="345">
        <f t="shared" si="3"/>
        <v>0.8396226415094339</v>
      </c>
    </row>
    <row r="38" spans="1:12" ht="12.75">
      <c r="A38" s="324" t="s">
        <v>140</v>
      </c>
      <c r="B38" s="55">
        <v>70129</v>
      </c>
      <c r="C38" s="192">
        <v>233</v>
      </c>
      <c r="D38" s="192">
        <v>265</v>
      </c>
      <c r="E38" s="331">
        <v>63</v>
      </c>
      <c r="F38" s="331">
        <v>104</v>
      </c>
      <c r="G38" s="331">
        <v>157</v>
      </c>
      <c r="H38" s="393">
        <f t="shared" si="0"/>
        <v>-76</v>
      </c>
      <c r="I38" s="394">
        <f t="shared" si="1"/>
        <v>-0.32618025751072965</v>
      </c>
      <c r="K38" s="344">
        <f t="shared" si="2"/>
        <v>53</v>
      </c>
      <c r="L38" s="345">
        <f t="shared" si="3"/>
        <v>0.5096153846153846</v>
      </c>
    </row>
    <row r="39" spans="1:12" ht="12.75">
      <c r="A39" s="324" t="s">
        <v>171</v>
      </c>
      <c r="B39" s="55">
        <v>70130</v>
      </c>
      <c r="C39" s="192">
        <v>149</v>
      </c>
      <c r="D39" s="192">
        <v>131</v>
      </c>
      <c r="E39" s="331">
        <v>72</v>
      </c>
      <c r="F39" s="331">
        <v>100</v>
      </c>
      <c r="G39" s="331">
        <v>92</v>
      </c>
      <c r="H39" s="393">
        <f t="shared" si="0"/>
        <v>-57</v>
      </c>
      <c r="I39" s="394">
        <f t="shared" si="1"/>
        <v>-0.3825503355704698</v>
      </c>
      <c r="K39" s="391">
        <f t="shared" si="2"/>
        <v>-8</v>
      </c>
      <c r="L39" s="392">
        <f t="shared" si="3"/>
        <v>-0.07999999999999996</v>
      </c>
    </row>
    <row r="40" spans="1:12" ht="12.75">
      <c r="A40" s="324" t="s">
        <v>141</v>
      </c>
      <c r="B40" s="55">
        <v>70131</v>
      </c>
      <c r="C40" s="192">
        <v>422</v>
      </c>
      <c r="D40" s="192">
        <v>445</v>
      </c>
      <c r="E40" s="331">
        <v>333</v>
      </c>
      <c r="F40" s="331">
        <v>383</v>
      </c>
      <c r="G40" s="331">
        <v>386</v>
      </c>
      <c r="H40" s="393">
        <f t="shared" si="0"/>
        <v>-36</v>
      </c>
      <c r="I40" s="394">
        <f t="shared" si="1"/>
        <v>-0.08530805687203791</v>
      </c>
      <c r="K40" s="344">
        <f t="shared" si="2"/>
        <v>3</v>
      </c>
      <c r="L40" s="345">
        <f t="shared" si="3"/>
        <v>0.007832898172323688</v>
      </c>
    </row>
    <row r="41" spans="1:12" ht="12.75">
      <c r="A41" s="324" t="s">
        <v>142</v>
      </c>
      <c r="B41" s="55">
        <v>70458</v>
      </c>
      <c r="C41" s="192">
        <v>396</v>
      </c>
      <c r="D41" s="192">
        <v>417</v>
      </c>
      <c r="E41" s="331">
        <v>262</v>
      </c>
      <c r="F41" s="331">
        <v>337</v>
      </c>
      <c r="G41" s="331">
        <v>384</v>
      </c>
      <c r="H41" s="393">
        <f t="shared" si="0"/>
        <v>-12</v>
      </c>
      <c r="I41" s="394">
        <f t="shared" si="1"/>
        <v>-0.030303030303030276</v>
      </c>
      <c r="K41" s="344">
        <f t="shared" si="2"/>
        <v>47</v>
      </c>
      <c r="L41" s="345">
        <f t="shared" si="3"/>
        <v>0.13946587537091992</v>
      </c>
    </row>
    <row r="42" spans="1:12" ht="12.75">
      <c r="A42" s="324" t="s">
        <v>142</v>
      </c>
      <c r="B42" s="55">
        <v>70460</v>
      </c>
      <c r="C42" s="192">
        <v>275</v>
      </c>
      <c r="D42" s="192">
        <v>298</v>
      </c>
      <c r="E42" s="331">
        <v>193</v>
      </c>
      <c r="F42" s="331">
        <v>225</v>
      </c>
      <c r="G42" s="331">
        <v>283</v>
      </c>
      <c r="H42" s="340">
        <f t="shared" si="0"/>
        <v>8</v>
      </c>
      <c r="I42" s="341">
        <f t="shared" si="1"/>
        <v>0.029090909090909056</v>
      </c>
      <c r="K42" s="344">
        <f t="shared" si="2"/>
        <v>58</v>
      </c>
      <c r="L42" s="345">
        <f t="shared" si="3"/>
        <v>0.2577777777777779</v>
      </c>
    </row>
    <row r="43" spans="1:12" ht="12.75">
      <c r="A43" s="325" t="s">
        <v>142</v>
      </c>
      <c r="B43" s="73">
        <v>70461</v>
      </c>
      <c r="C43" s="192">
        <v>279</v>
      </c>
      <c r="D43" s="192">
        <v>336</v>
      </c>
      <c r="E43" s="331">
        <v>207</v>
      </c>
      <c r="F43" s="331">
        <v>306</v>
      </c>
      <c r="G43" s="331">
        <v>341</v>
      </c>
      <c r="H43" s="340">
        <f t="shared" si="0"/>
        <v>62</v>
      </c>
      <c r="I43" s="341">
        <f t="shared" si="1"/>
        <v>0.22222222222222232</v>
      </c>
      <c r="K43" s="344">
        <f t="shared" si="2"/>
        <v>35</v>
      </c>
      <c r="L43" s="345">
        <f t="shared" si="3"/>
        <v>0.1143790849673203</v>
      </c>
    </row>
    <row r="44" spans="1:12" ht="12.75">
      <c r="A44" s="324" t="s">
        <v>143</v>
      </c>
      <c r="B44" s="55"/>
      <c r="C44" s="72">
        <f>SUM(C8:C43)</f>
        <v>13603</v>
      </c>
      <c r="D44" s="56">
        <f>SUM(D8:D43)</f>
        <v>13809</v>
      </c>
      <c r="E44" s="332">
        <f>SUM(E8:E43)</f>
        <v>7460</v>
      </c>
      <c r="F44" s="332">
        <f>SUM(F8:F43)</f>
        <v>8986</v>
      </c>
      <c r="G44" s="332">
        <f>SUM(G8:G43)</f>
        <v>10236</v>
      </c>
      <c r="H44" s="393">
        <f t="shared" si="0"/>
        <v>-3367</v>
      </c>
      <c r="I44" s="394">
        <f t="shared" si="1"/>
        <v>-0.2475189296478718</v>
      </c>
      <c r="K44" s="344">
        <f t="shared" si="2"/>
        <v>1250</v>
      </c>
      <c r="L44" s="345">
        <f t="shared" si="3"/>
        <v>0.13910527487202318</v>
      </c>
    </row>
    <row r="45" spans="1:12" ht="12.75">
      <c r="A45" s="324" t="s">
        <v>144</v>
      </c>
      <c r="B45" s="55"/>
      <c r="C45" s="72">
        <v>2754</v>
      </c>
      <c r="D45" s="72">
        <v>2899</v>
      </c>
      <c r="E45" s="346">
        <v>2311</v>
      </c>
      <c r="F45" s="346">
        <v>2613</v>
      </c>
      <c r="G45" s="346">
        <v>2856</v>
      </c>
      <c r="H45" s="340">
        <f t="shared" si="0"/>
        <v>102</v>
      </c>
      <c r="I45" s="341">
        <f t="shared" si="1"/>
        <v>0.03703703703703698</v>
      </c>
      <c r="K45" s="344">
        <f t="shared" si="2"/>
        <v>243</v>
      </c>
      <c r="L45" s="345">
        <f t="shared" si="3"/>
        <v>0.09299655568312293</v>
      </c>
    </row>
    <row r="46" spans="1:12" ht="12.75">
      <c r="A46" s="324" t="s">
        <v>145</v>
      </c>
      <c r="B46" s="55"/>
      <c r="C46" s="72">
        <f>SUM(C44:C45)</f>
        <v>16357</v>
      </c>
      <c r="D46" s="56">
        <f>SUM(D44:D45)</f>
        <v>16708</v>
      </c>
      <c r="E46" s="332">
        <f>SUM(E44:E45)</f>
        <v>9771</v>
      </c>
      <c r="F46" s="332">
        <f>SUM(F44:F45)</f>
        <v>11599</v>
      </c>
      <c r="G46" s="332">
        <f>SUM(G44:G45)</f>
        <v>13092</v>
      </c>
      <c r="H46" s="393">
        <f t="shared" si="0"/>
        <v>-3265</v>
      </c>
      <c r="I46" s="394">
        <f t="shared" si="1"/>
        <v>-0.19960873020725067</v>
      </c>
      <c r="K46" s="344">
        <f t="shared" si="2"/>
        <v>1493</v>
      </c>
      <c r="L46" s="345">
        <f t="shared" si="3"/>
        <v>0.12871799293042496</v>
      </c>
    </row>
    <row r="47" spans="1:12" ht="12.75">
      <c r="A47" s="324" t="s">
        <v>146</v>
      </c>
      <c r="B47" s="55"/>
      <c r="C47" s="192">
        <v>86</v>
      </c>
      <c r="D47" s="192">
        <v>79</v>
      </c>
      <c r="E47" s="347">
        <v>231</v>
      </c>
      <c r="F47" s="347">
        <v>181</v>
      </c>
      <c r="G47" s="347">
        <v>87</v>
      </c>
      <c r="H47" s="340">
        <f t="shared" si="0"/>
        <v>1</v>
      </c>
      <c r="I47" s="341">
        <f t="shared" si="1"/>
        <v>0.011627906976744207</v>
      </c>
      <c r="K47" s="391">
        <f t="shared" si="2"/>
        <v>-94</v>
      </c>
      <c r="L47" s="392">
        <f>(G47/F47)-1</f>
        <v>-0.5193370165745856</v>
      </c>
    </row>
    <row r="48" spans="1:12" ht="13.5" thickBot="1">
      <c r="A48" s="326" t="s">
        <v>5</v>
      </c>
      <c r="B48" s="114"/>
      <c r="C48" s="115">
        <f>SUM(C46:C47)</f>
        <v>16443</v>
      </c>
      <c r="D48" s="115">
        <f>SUM(D46:D47)</f>
        <v>16787</v>
      </c>
      <c r="E48" s="327">
        <f>SUM(E46:E47)</f>
        <v>10002</v>
      </c>
      <c r="F48" s="115">
        <f>SUM(F46:F47)</f>
        <v>11780</v>
      </c>
      <c r="G48" s="333">
        <f>SUM(G46:G47)</f>
        <v>13179</v>
      </c>
      <c r="H48" s="395">
        <f t="shared" si="0"/>
        <v>-3264</v>
      </c>
      <c r="I48" s="396">
        <f t="shared" si="1"/>
        <v>-0.19850392264185368</v>
      </c>
      <c r="J48" s="121"/>
      <c r="K48" s="342">
        <f t="shared" si="2"/>
        <v>1399</v>
      </c>
      <c r="L48" s="343">
        <f t="shared" si="3"/>
        <v>0.11876061120543291</v>
      </c>
    </row>
    <row r="49" spans="1:9" ht="13.5" customHeight="1">
      <c r="A49" s="259"/>
      <c r="B49" s="107"/>
      <c r="C49" s="52"/>
      <c r="D49" s="52"/>
      <c r="E49" s="52"/>
      <c r="F49" s="52"/>
      <c r="G49" s="52"/>
      <c r="H49" s="60"/>
      <c r="I49" s="99"/>
    </row>
    <row r="50" spans="1:9" ht="12.75">
      <c r="A50" s="259"/>
      <c r="B50" s="107"/>
      <c r="C50" s="52"/>
      <c r="D50" s="52"/>
      <c r="E50" s="52"/>
      <c r="F50" s="52"/>
      <c r="G50" s="52"/>
      <c r="H50" s="60"/>
      <c r="I50" s="99"/>
    </row>
    <row r="51" ht="12.75">
      <c r="B51" s="36"/>
    </row>
    <row r="53" spans="1:9" ht="12.75">
      <c r="A53" s="259"/>
      <c r="B53" s="107"/>
      <c r="C53" s="52"/>
      <c r="D53" s="52"/>
      <c r="E53" s="52"/>
      <c r="F53" s="52"/>
      <c r="G53" s="52"/>
      <c r="H53" s="99"/>
      <c r="I53" s="99"/>
    </row>
    <row r="54" ht="12.75">
      <c r="B54" s="36"/>
    </row>
    <row r="56" spans="1:9" ht="12.75">
      <c r="A56" s="259"/>
      <c r="B56" s="107"/>
      <c r="C56" s="52"/>
      <c r="D56" s="52"/>
      <c r="E56" s="52"/>
      <c r="F56" s="52"/>
      <c r="G56" s="52"/>
      <c r="H56" s="60"/>
      <c r="I56" s="99"/>
    </row>
    <row r="57" ht="12.75">
      <c r="B57" s="36"/>
    </row>
    <row r="59" spans="1:9" ht="12.75">
      <c r="A59" s="259"/>
      <c r="B59" s="107"/>
      <c r="C59" s="52"/>
      <c r="D59" s="52"/>
      <c r="E59" s="52"/>
      <c r="F59" s="52"/>
      <c r="G59" s="52"/>
      <c r="H59" s="60"/>
      <c r="I59" s="99"/>
    </row>
    <row r="60" spans="1:9" ht="12.75">
      <c r="A60" s="259"/>
      <c r="B60" s="107"/>
      <c r="C60" s="52"/>
      <c r="D60" s="52"/>
      <c r="E60" s="52"/>
      <c r="F60" s="52"/>
      <c r="G60" s="52"/>
      <c r="H60" s="60"/>
      <c r="I60" s="99"/>
    </row>
    <row r="61" ht="12.75">
      <c r="B61" s="36"/>
    </row>
    <row r="64" spans="1:12" s="87" customFormat="1" ht="9.75">
      <c r="A64" s="261">
        <v>39122</v>
      </c>
      <c r="B64" s="169"/>
      <c r="C64" s="170"/>
      <c r="E64" s="169">
        <v>28</v>
      </c>
      <c r="F64" s="169"/>
      <c r="G64" s="169"/>
      <c r="H64" s="169"/>
      <c r="L64" s="170" t="s">
        <v>175</v>
      </c>
    </row>
    <row r="65" spans="1:12" ht="15">
      <c r="A65" s="589" t="s">
        <v>380</v>
      </c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</row>
    <row r="66" spans="1:9" ht="13.5">
      <c r="A66" s="253"/>
      <c r="B66" s="81"/>
      <c r="C66" s="82"/>
      <c r="D66" s="82"/>
      <c r="E66" s="82"/>
      <c r="F66" s="82"/>
      <c r="G66" s="82"/>
      <c r="H66" s="82"/>
      <c r="I66" s="54"/>
    </row>
    <row r="67" spans="1:9" s="87" customFormat="1" ht="10.5" thickBot="1">
      <c r="A67" s="261"/>
      <c r="B67" s="169"/>
      <c r="C67" s="170"/>
      <c r="D67" s="169"/>
      <c r="E67" s="169"/>
      <c r="F67" s="169"/>
      <c r="G67" s="169"/>
      <c r="H67" s="169"/>
      <c r="I67" s="170"/>
    </row>
    <row r="68" spans="1:12" ht="12.75">
      <c r="A68" s="255"/>
      <c r="B68" s="174"/>
      <c r="C68" s="174"/>
      <c r="D68" s="174"/>
      <c r="E68" s="174"/>
      <c r="F68" s="174"/>
      <c r="G68" s="174"/>
      <c r="H68" s="334" t="s">
        <v>169</v>
      </c>
      <c r="I68" s="335" t="s">
        <v>0</v>
      </c>
      <c r="K68" s="334" t="s">
        <v>169</v>
      </c>
      <c r="L68" s="335" t="s">
        <v>0</v>
      </c>
    </row>
    <row r="69" spans="1:12" ht="12.75">
      <c r="A69" s="256" t="s">
        <v>213</v>
      </c>
      <c r="B69" s="158"/>
      <c r="C69" s="149"/>
      <c r="D69" s="150"/>
      <c r="E69" s="149"/>
      <c r="F69" s="149"/>
      <c r="G69" s="149"/>
      <c r="H69" s="336" t="s">
        <v>2</v>
      </c>
      <c r="I69" s="337" t="s">
        <v>2</v>
      </c>
      <c r="K69" s="336" t="s">
        <v>2</v>
      </c>
      <c r="L69" s="337" t="s">
        <v>2</v>
      </c>
    </row>
    <row r="70" spans="1:12" ht="12.75">
      <c r="A70" s="257"/>
      <c r="B70" s="159" t="s">
        <v>110</v>
      </c>
      <c r="C70" s="152"/>
      <c r="D70" s="152"/>
      <c r="E70" s="152"/>
      <c r="F70" s="152"/>
      <c r="G70" s="155"/>
      <c r="H70" s="338">
        <v>2004</v>
      </c>
      <c r="I70" s="339">
        <v>2004</v>
      </c>
      <c r="K70" s="338">
        <v>2007</v>
      </c>
      <c r="L70" s="339">
        <v>2007</v>
      </c>
    </row>
    <row r="71" spans="1:12" ht="12.75">
      <c r="A71" s="258"/>
      <c r="B71" s="160" t="s">
        <v>111</v>
      </c>
      <c r="C71" s="136">
        <v>2004</v>
      </c>
      <c r="D71" s="136">
        <v>2005</v>
      </c>
      <c r="E71" s="361">
        <v>2006</v>
      </c>
      <c r="F71" s="361">
        <v>2007</v>
      </c>
      <c r="G71" s="406">
        <v>2008</v>
      </c>
      <c r="H71" s="471" t="s">
        <v>354</v>
      </c>
      <c r="I71" s="472" t="s">
        <v>354</v>
      </c>
      <c r="K71" s="471" t="s">
        <v>354</v>
      </c>
      <c r="L71" s="472" t="s">
        <v>354</v>
      </c>
    </row>
    <row r="72" spans="1:12" ht="12.75">
      <c r="A72" s="324" t="s">
        <v>112</v>
      </c>
      <c r="B72" s="55">
        <v>70001</v>
      </c>
      <c r="C72" s="56">
        <v>514</v>
      </c>
      <c r="D72" s="167">
        <v>491</v>
      </c>
      <c r="E72" s="331">
        <v>314</v>
      </c>
      <c r="F72" s="331">
        <v>410</v>
      </c>
      <c r="G72" s="331">
        <v>416</v>
      </c>
      <c r="H72" s="393">
        <f>(G72-C72)</f>
        <v>-98</v>
      </c>
      <c r="I72" s="394">
        <f>(G72/C72)-1</f>
        <v>-0.19066147859922178</v>
      </c>
      <c r="K72" s="344">
        <f>(G72-F72)</f>
        <v>6</v>
      </c>
      <c r="L72" s="345">
        <f>(G72/F72)-1</f>
        <v>0.014634146341463428</v>
      </c>
    </row>
    <row r="73" spans="1:12" ht="12.75">
      <c r="A73" s="324" t="s">
        <v>113</v>
      </c>
      <c r="B73" s="55">
        <v>70002</v>
      </c>
      <c r="C73" s="56">
        <v>236</v>
      </c>
      <c r="D73" s="167">
        <v>231</v>
      </c>
      <c r="E73" s="331">
        <v>129</v>
      </c>
      <c r="F73" s="331">
        <v>154</v>
      </c>
      <c r="G73" s="331">
        <v>188</v>
      </c>
      <c r="H73" s="393">
        <f aca="true" t="shared" si="4" ref="H73:H112">(G73-C73)</f>
        <v>-48</v>
      </c>
      <c r="I73" s="394">
        <f aca="true" t="shared" si="5" ref="I73:I112">(G73/C73)-1</f>
        <v>-0.2033898305084746</v>
      </c>
      <c r="K73" s="344">
        <f aca="true" t="shared" si="6" ref="K73:K112">(G73-F73)</f>
        <v>34</v>
      </c>
      <c r="L73" s="345">
        <f aca="true" t="shared" si="7" ref="L73:L112">(G73/F73)-1</f>
        <v>0.22077922077922074</v>
      </c>
    </row>
    <row r="74" spans="1:12" ht="12.75">
      <c r="A74" s="324" t="s">
        <v>114</v>
      </c>
      <c r="B74" s="55">
        <v>70003</v>
      </c>
      <c r="C74" s="56">
        <v>466</v>
      </c>
      <c r="D74" s="167">
        <v>500</v>
      </c>
      <c r="E74" s="331">
        <v>321</v>
      </c>
      <c r="F74" s="331">
        <v>395</v>
      </c>
      <c r="G74" s="331">
        <v>462</v>
      </c>
      <c r="H74" s="393">
        <f t="shared" si="4"/>
        <v>-4</v>
      </c>
      <c r="I74" s="394">
        <f t="shared" si="5"/>
        <v>-0.008583690987124415</v>
      </c>
      <c r="K74" s="344">
        <f t="shared" si="6"/>
        <v>67</v>
      </c>
      <c r="L74" s="345">
        <f t="shared" si="7"/>
        <v>0.16962025316455698</v>
      </c>
    </row>
    <row r="75" spans="1:12" ht="12.75">
      <c r="A75" s="324" t="s">
        <v>115</v>
      </c>
      <c r="B75" s="55">
        <v>70005</v>
      </c>
      <c r="C75" s="56">
        <v>241</v>
      </c>
      <c r="D75" s="167">
        <v>204</v>
      </c>
      <c r="E75" s="331">
        <v>158</v>
      </c>
      <c r="F75" s="331">
        <v>182</v>
      </c>
      <c r="G75" s="331">
        <v>205</v>
      </c>
      <c r="H75" s="393">
        <f t="shared" si="4"/>
        <v>-36</v>
      </c>
      <c r="I75" s="394">
        <f t="shared" si="5"/>
        <v>-0.14937759336099588</v>
      </c>
      <c r="K75" s="344">
        <f t="shared" si="6"/>
        <v>23</v>
      </c>
      <c r="L75" s="345">
        <f t="shared" si="7"/>
        <v>0.12637362637362637</v>
      </c>
    </row>
    <row r="76" spans="1:12" ht="12.75">
      <c r="A76" s="324" t="s">
        <v>116</v>
      </c>
      <c r="B76" s="55">
        <v>70006</v>
      </c>
      <c r="C76" s="56">
        <v>205</v>
      </c>
      <c r="D76" s="167">
        <v>186</v>
      </c>
      <c r="E76" s="331">
        <v>117</v>
      </c>
      <c r="F76" s="331">
        <v>132</v>
      </c>
      <c r="G76" s="331">
        <v>156</v>
      </c>
      <c r="H76" s="393">
        <f t="shared" si="4"/>
        <v>-49</v>
      </c>
      <c r="I76" s="394">
        <f t="shared" si="5"/>
        <v>-0.23902439024390243</v>
      </c>
      <c r="K76" s="344">
        <f t="shared" si="6"/>
        <v>24</v>
      </c>
      <c r="L76" s="345">
        <f t="shared" si="7"/>
        <v>0.18181818181818188</v>
      </c>
    </row>
    <row r="77" spans="1:12" ht="12.75">
      <c r="A77" s="324" t="s">
        <v>117</v>
      </c>
      <c r="B77" s="55">
        <v>70037</v>
      </c>
      <c r="C77" s="56">
        <v>40</v>
      </c>
      <c r="D77" s="167">
        <v>53</v>
      </c>
      <c r="E77" s="331">
        <v>40</v>
      </c>
      <c r="F77" s="331">
        <v>45</v>
      </c>
      <c r="G77" s="331">
        <v>38</v>
      </c>
      <c r="H77" s="393">
        <f t="shared" si="4"/>
        <v>-2</v>
      </c>
      <c r="I77" s="394">
        <f t="shared" si="5"/>
        <v>-0.050000000000000044</v>
      </c>
      <c r="K77" s="391">
        <f t="shared" si="6"/>
        <v>-7</v>
      </c>
      <c r="L77" s="392">
        <f t="shared" si="7"/>
        <v>-0.15555555555555556</v>
      </c>
    </row>
    <row r="78" spans="1:12" ht="12.75">
      <c r="A78" s="324" t="s">
        <v>118</v>
      </c>
      <c r="B78" s="55">
        <v>70043</v>
      </c>
      <c r="C78" s="56">
        <v>128</v>
      </c>
      <c r="D78" s="56">
        <v>104</v>
      </c>
      <c r="E78" s="331">
        <v>33</v>
      </c>
      <c r="F78" s="331">
        <v>34</v>
      </c>
      <c r="G78" s="331">
        <v>52</v>
      </c>
      <c r="H78" s="393">
        <f t="shared" si="4"/>
        <v>-76</v>
      </c>
      <c r="I78" s="394">
        <f t="shared" si="5"/>
        <v>-0.59375</v>
      </c>
      <c r="K78" s="344">
        <f t="shared" si="6"/>
        <v>18</v>
      </c>
      <c r="L78" s="345">
        <f t="shared" si="7"/>
        <v>0.5294117647058822</v>
      </c>
    </row>
    <row r="79" spans="1:12" ht="12.75">
      <c r="A79" s="324" t="s">
        <v>154</v>
      </c>
      <c r="B79" s="55">
        <v>70047</v>
      </c>
      <c r="C79" s="56">
        <v>118</v>
      </c>
      <c r="D79" s="56">
        <v>141</v>
      </c>
      <c r="E79" s="331">
        <v>86</v>
      </c>
      <c r="F79" s="331">
        <v>110</v>
      </c>
      <c r="G79" s="331">
        <v>108</v>
      </c>
      <c r="H79" s="393">
        <f t="shared" si="4"/>
        <v>-10</v>
      </c>
      <c r="I79" s="394">
        <f t="shared" si="5"/>
        <v>-0.0847457627118644</v>
      </c>
      <c r="K79" s="391">
        <f t="shared" si="6"/>
        <v>-2</v>
      </c>
      <c r="L79" s="392">
        <f t="shared" si="7"/>
        <v>-0.018181818181818188</v>
      </c>
    </row>
    <row r="80" spans="1:12" ht="12.75">
      <c r="A80" s="324" t="s">
        <v>119</v>
      </c>
      <c r="B80" s="55">
        <v>70053</v>
      </c>
      <c r="C80" s="56">
        <v>71</v>
      </c>
      <c r="D80" s="56">
        <v>57</v>
      </c>
      <c r="E80" s="331">
        <v>54</v>
      </c>
      <c r="F80" s="331">
        <v>53</v>
      </c>
      <c r="G80" s="331">
        <v>74</v>
      </c>
      <c r="H80" s="340">
        <f t="shared" si="4"/>
        <v>3</v>
      </c>
      <c r="I80" s="341">
        <f t="shared" si="5"/>
        <v>0.04225352112676051</v>
      </c>
      <c r="K80" s="344">
        <f t="shared" si="6"/>
        <v>21</v>
      </c>
      <c r="L80" s="345">
        <f t="shared" si="7"/>
        <v>0.39622641509433953</v>
      </c>
    </row>
    <row r="81" spans="1:12" ht="12.75">
      <c r="A81" s="324" t="s">
        <v>120</v>
      </c>
      <c r="B81" s="55">
        <v>70056</v>
      </c>
      <c r="C81" s="56">
        <v>196</v>
      </c>
      <c r="D81" s="56">
        <v>219</v>
      </c>
      <c r="E81" s="331">
        <v>144</v>
      </c>
      <c r="F81" s="331">
        <v>181</v>
      </c>
      <c r="G81" s="331">
        <v>214</v>
      </c>
      <c r="H81" s="340">
        <f t="shared" si="4"/>
        <v>18</v>
      </c>
      <c r="I81" s="341">
        <f t="shared" si="5"/>
        <v>0.09183673469387754</v>
      </c>
      <c r="K81" s="344">
        <f t="shared" si="6"/>
        <v>33</v>
      </c>
      <c r="L81" s="345">
        <f t="shared" si="7"/>
        <v>0.18232044198895037</v>
      </c>
    </row>
    <row r="82" spans="1:12" ht="12.75">
      <c r="A82" s="324" t="s">
        <v>121</v>
      </c>
      <c r="B82" s="55">
        <v>70058</v>
      </c>
      <c r="C82" s="56">
        <v>211</v>
      </c>
      <c r="D82" s="56">
        <v>219</v>
      </c>
      <c r="E82" s="331">
        <v>173</v>
      </c>
      <c r="F82" s="331">
        <v>183</v>
      </c>
      <c r="G82" s="331">
        <v>255</v>
      </c>
      <c r="H82" s="340">
        <f t="shared" si="4"/>
        <v>44</v>
      </c>
      <c r="I82" s="341">
        <f t="shared" si="5"/>
        <v>0.20853080568720372</v>
      </c>
      <c r="K82" s="344">
        <f t="shared" si="6"/>
        <v>72</v>
      </c>
      <c r="L82" s="345">
        <f t="shared" si="7"/>
        <v>0.39344262295081966</v>
      </c>
    </row>
    <row r="83" spans="1:12" ht="12.75">
      <c r="A83" s="324" t="s">
        <v>122</v>
      </c>
      <c r="B83" s="55">
        <v>70062</v>
      </c>
      <c r="C83" s="56">
        <v>198</v>
      </c>
      <c r="D83" s="56">
        <v>221</v>
      </c>
      <c r="E83" s="331">
        <v>168</v>
      </c>
      <c r="F83" s="331">
        <v>170</v>
      </c>
      <c r="G83" s="331">
        <v>198</v>
      </c>
      <c r="H83" s="340">
        <f t="shared" si="4"/>
        <v>0</v>
      </c>
      <c r="I83" s="341">
        <f t="shared" si="5"/>
        <v>0</v>
      </c>
      <c r="K83" s="344">
        <f t="shared" si="6"/>
        <v>28</v>
      </c>
      <c r="L83" s="345">
        <f t="shared" si="7"/>
        <v>0.16470588235294126</v>
      </c>
    </row>
    <row r="84" spans="1:12" ht="12.75">
      <c r="A84" s="324" t="s">
        <v>123</v>
      </c>
      <c r="B84" s="55">
        <v>70065</v>
      </c>
      <c r="C84" s="56">
        <v>687</v>
      </c>
      <c r="D84" s="56">
        <v>653</v>
      </c>
      <c r="E84" s="331">
        <v>496</v>
      </c>
      <c r="F84" s="331">
        <v>584</v>
      </c>
      <c r="G84" s="331">
        <v>637</v>
      </c>
      <c r="H84" s="393">
        <f t="shared" si="4"/>
        <v>-50</v>
      </c>
      <c r="I84" s="394">
        <f t="shared" si="5"/>
        <v>-0.07278020378457062</v>
      </c>
      <c r="K84" s="344">
        <f t="shared" si="6"/>
        <v>53</v>
      </c>
      <c r="L84" s="345">
        <f t="shared" si="7"/>
        <v>0.09075342465753433</v>
      </c>
    </row>
    <row r="85" spans="1:12" ht="12.75">
      <c r="A85" s="324" t="s">
        <v>124</v>
      </c>
      <c r="B85" s="55">
        <v>70068</v>
      </c>
      <c r="C85" s="56">
        <v>248</v>
      </c>
      <c r="D85" s="56">
        <v>266</v>
      </c>
      <c r="E85" s="331">
        <v>204</v>
      </c>
      <c r="F85" s="331">
        <v>226</v>
      </c>
      <c r="G85" s="331">
        <v>254</v>
      </c>
      <c r="H85" s="340">
        <f t="shared" si="4"/>
        <v>6</v>
      </c>
      <c r="I85" s="341">
        <f t="shared" si="5"/>
        <v>0.024193548387096753</v>
      </c>
      <c r="K85" s="344">
        <f t="shared" si="6"/>
        <v>28</v>
      </c>
      <c r="L85" s="345">
        <f t="shared" si="7"/>
        <v>0.12389380530973448</v>
      </c>
    </row>
    <row r="86" spans="1:12" ht="12.75">
      <c r="A86" s="324" t="s">
        <v>125</v>
      </c>
      <c r="B86" s="55">
        <v>70072</v>
      </c>
      <c r="C86" s="56">
        <v>222</v>
      </c>
      <c r="D86" s="56">
        <v>255</v>
      </c>
      <c r="E86" s="331">
        <v>233</v>
      </c>
      <c r="F86" s="331">
        <v>193</v>
      </c>
      <c r="G86" s="331">
        <v>247</v>
      </c>
      <c r="H86" s="340">
        <f t="shared" si="4"/>
        <v>25</v>
      </c>
      <c r="I86" s="341">
        <f t="shared" si="5"/>
        <v>0.11261261261261257</v>
      </c>
      <c r="K86" s="344">
        <f t="shared" si="6"/>
        <v>54</v>
      </c>
      <c r="L86" s="345">
        <f t="shared" si="7"/>
        <v>0.27979274611398974</v>
      </c>
    </row>
    <row r="87" spans="1:12" ht="12.75">
      <c r="A87" s="324" t="s">
        <v>126</v>
      </c>
      <c r="B87" s="55">
        <v>70094</v>
      </c>
      <c r="C87" s="56">
        <v>156</v>
      </c>
      <c r="D87" s="56">
        <v>164</v>
      </c>
      <c r="E87" s="331">
        <v>131</v>
      </c>
      <c r="F87" s="331">
        <v>135</v>
      </c>
      <c r="G87" s="331">
        <v>187</v>
      </c>
      <c r="H87" s="340">
        <f t="shared" si="4"/>
        <v>31</v>
      </c>
      <c r="I87" s="341">
        <f t="shared" si="5"/>
        <v>0.19871794871794868</v>
      </c>
      <c r="K87" s="344">
        <f t="shared" si="6"/>
        <v>52</v>
      </c>
      <c r="L87" s="345">
        <f t="shared" si="7"/>
        <v>0.3851851851851851</v>
      </c>
    </row>
    <row r="88" spans="1:12" ht="12.75">
      <c r="A88" s="324" t="s">
        <v>127</v>
      </c>
      <c r="B88" s="55">
        <v>70114</v>
      </c>
      <c r="C88" s="56">
        <v>132</v>
      </c>
      <c r="D88" s="56">
        <v>128</v>
      </c>
      <c r="E88" s="331">
        <v>86</v>
      </c>
      <c r="F88" s="331">
        <v>110</v>
      </c>
      <c r="G88" s="331">
        <v>110</v>
      </c>
      <c r="H88" s="393">
        <f t="shared" si="4"/>
        <v>-22</v>
      </c>
      <c r="I88" s="394">
        <f t="shared" si="5"/>
        <v>-0.16666666666666663</v>
      </c>
      <c r="K88" s="344">
        <f t="shared" si="6"/>
        <v>0</v>
      </c>
      <c r="L88" s="345">
        <f t="shared" si="7"/>
        <v>0</v>
      </c>
    </row>
    <row r="89" spans="1:12" ht="12.75">
      <c r="A89" s="324" t="s">
        <v>128</v>
      </c>
      <c r="B89" s="55">
        <v>70115</v>
      </c>
      <c r="C89" s="56">
        <v>285</v>
      </c>
      <c r="D89" s="56">
        <v>296</v>
      </c>
      <c r="E89" s="331">
        <v>116</v>
      </c>
      <c r="F89" s="331">
        <v>197</v>
      </c>
      <c r="G89" s="331">
        <v>194</v>
      </c>
      <c r="H89" s="393">
        <f t="shared" si="4"/>
        <v>-91</v>
      </c>
      <c r="I89" s="394">
        <f t="shared" si="5"/>
        <v>-0.3192982456140351</v>
      </c>
      <c r="K89" s="391">
        <f t="shared" si="6"/>
        <v>-3</v>
      </c>
      <c r="L89" s="392">
        <f t="shared" si="7"/>
        <v>-0.015228426395939132</v>
      </c>
    </row>
    <row r="90" spans="1:12" ht="12.75">
      <c r="A90" s="62" t="s">
        <v>129</v>
      </c>
      <c r="B90" s="55">
        <v>70116</v>
      </c>
      <c r="C90" s="56">
        <v>141</v>
      </c>
      <c r="D90" s="56">
        <v>144</v>
      </c>
      <c r="E90" s="331">
        <v>50</v>
      </c>
      <c r="F90" s="331">
        <v>87</v>
      </c>
      <c r="G90" s="331">
        <v>87</v>
      </c>
      <c r="H90" s="393">
        <f t="shared" si="4"/>
        <v>-54</v>
      </c>
      <c r="I90" s="394">
        <f t="shared" si="5"/>
        <v>-0.3829787234042553</v>
      </c>
      <c r="K90" s="344">
        <f t="shared" si="6"/>
        <v>0</v>
      </c>
      <c r="L90" s="345">
        <f t="shared" si="7"/>
        <v>0</v>
      </c>
    </row>
    <row r="91" spans="1:12" ht="12.75">
      <c r="A91" s="62" t="s">
        <v>172</v>
      </c>
      <c r="B91" s="55">
        <v>70117</v>
      </c>
      <c r="C91" s="56">
        <v>609</v>
      </c>
      <c r="D91" s="56">
        <v>608</v>
      </c>
      <c r="E91" s="331">
        <v>107</v>
      </c>
      <c r="F91" s="331">
        <v>127</v>
      </c>
      <c r="G91" s="331">
        <v>162</v>
      </c>
      <c r="H91" s="393">
        <f t="shared" si="4"/>
        <v>-447</v>
      </c>
      <c r="I91" s="394">
        <f t="shared" si="5"/>
        <v>-0.7339901477832512</v>
      </c>
      <c r="K91" s="344">
        <f t="shared" si="6"/>
        <v>35</v>
      </c>
      <c r="L91" s="345">
        <f t="shared" si="7"/>
        <v>0.2755905511811023</v>
      </c>
    </row>
    <row r="92" spans="1:12" ht="12.75">
      <c r="A92" s="324" t="s">
        <v>130</v>
      </c>
      <c r="B92" s="55">
        <v>70118</v>
      </c>
      <c r="C92" s="56">
        <v>344</v>
      </c>
      <c r="D92" s="56">
        <v>383</v>
      </c>
      <c r="E92" s="331">
        <v>121</v>
      </c>
      <c r="F92" s="331">
        <v>173</v>
      </c>
      <c r="G92" s="331">
        <v>235</v>
      </c>
      <c r="H92" s="393">
        <f t="shared" si="4"/>
        <v>-109</v>
      </c>
      <c r="I92" s="394">
        <f t="shared" si="5"/>
        <v>-0.3168604651162791</v>
      </c>
      <c r="K92" s="344">
        <f t="shared" si="6"/>
        <v>62</v>
      </c>
      <c r="L92" s="345">
        <f t="shared" si="7"/>
        <v>0.35838150289017334</v>
      </c>
    </row>
    <row r="93" spans="1:12" ht="12.75">
      <c r="A93" s="324" t="s">
        <v>131</v>
      </c>
      <c r="B93" s="55">
        <v>70119</v>
      </c>
      <c r="C93" s="56">
        <v>606</v>
      </c>
      <c r="D93" s="56">
        <v>618</v>
      </c>
      <c r="E93" s="331">
        <v>151</v>
      </c>
      <c r="F93" s="331">
        <v>202</v>
      </c>
      <c r="G93" s="331">
        <v>275</v>
      </c>
      <c r="H93" s="393">
        <f t="shared" si="4"/>
        <v>-331</v>
      </c>
      <c r="I93" s="394">
        <f t="shared" si="5"/>
        <v>-0.5462046204620462</v>
      </c>
      <c r="K93" s="344">
        <f t="shared" si="6"/>
        <v>73</v>
      </c>
      <c r="L93" s="345">
        <f t="shared" si="7"/>
        <v>0.3613861386138615</v>
      </c>
    </row>
    <row r="94" spans="1:12" ht="12.75">
      <c r="A94" s="324" t="s">
        <v>132</v>
      </c>
      <c r="B94" s="55">
        <v>70121</v>
      </c>
      <c r="C94" s="56">
        <v>135</v>
      </c>
      <c r="D94" s="56">
        <v>128</v>
      </c>
      <c r="E94" s="331">
        <v>105</v>
      </c>
      <c r="F94" s="331">
        <v>117</v>
      </c>
      <c r="G94" s="331">
        <v>121</v>
      </c>
      <c r="H94" s="393">
        <f t="shared" si="4"/>
        <v>-14</v>
      </c>
      <c r="I94" s="394">
        <f t="shared" si="5"/>
        <v>-0.10370370370370374</v>
      </c>
      <c r="K94" s="344">
        <f t="shared" si="6"/>
        <v>4</v>
      </c>
      <c r="L94" s="345">
        <f t="shared" si="7"/>
        <v>0.03418803418803429</v>
      </c>
    </row>
    <row r="95" spans="1:12" ht="12.75">
      <c r="A95" s="324" t="s">
        <v>133</v>
      </c>
      <c r="B95" s="55">
        <v>70122</v>
      </c>
      <c r="C95" s="56">
        <v>603</v>
      </c>
      <c r="D95" s="56">
        <v>585</v>
      </c>
      <c r="E95" s="331">
        <v>89</v>
      </c>
      <c r="F95" s="331">
        <v>154</v>
      </c>
      <c r="G95" s="331">
        <v>240</v>
      </c>
      <c r="H95" s="393">
        <f t="shared" si="4"/>
        <v>-363</v>
      </c>
      <c r="I95" s="394">
        <f t="shared" si="5"/>
        <v>-0.6019900497512438</v>
      </c>
      <c r="K95" s="344">
        <f t="shared" si="6"/>
        <v>86</v>
      </c>
      <c r="L95" s="345">
        <f t="shared" si="7"/>
        <v>0.5584415584415585</v>
      </c>
    </row>
    <row r="96" spans="1:12" ht="12.75">
      <c r="A96" s="324" t="s">
        <v>134</v>
      </c>
      <c r="B96" s="55">
        <v>70123</v>
      </c>
      <c r="C96" s="56">
        <v>256</v>
      </c>
      <c r="D96" s="56">
        <v>251</v>
      </c>
      <c r="E96" s="331">
        <v>188</v>
      </c>
      <c r="F96" s="331">
        <v>210</v>
      </c>
      <c r="G96" s="331">
        <v>236</v>
      </c>
      <c r="H96" s="393">
        <f t="shared" si="4"/>
        <v>-20</v>
      </c>
      <c r="I96" s="394">
        <f t="shared" si="5"/>
        <v>-0.078125</v>
      </c>
      <c r="K96" s="344">
        <f t="shared" si="6"/>
        <v>26</v>
      </c>
      <c r="L96" s="345">
        <f t="shared" si="7"/>
        <v>0.12380952380952381</v>
      </c>
    </row>
    <row r="97" spans="1:12" ht="12.75">
      <c r="A97" s="324" t="s">
        <v>135</v>
      </c>
      <c r="B97" s="55">
        <v>70124</v>
      </c>
      <c r="C97" s="56">
        <v>222</v>
      </c>
      <c r="D97" s="56">
        <v>191</v>
      </c>
      <c r="E97" s="331">
        <v>51</v>
      </c>
      <c r="F97" s="331">
        <v>53</v>
      </c>
      <c r="G97" s="331">
        <v>91</v>
      </c>
      <c r="H97" s="393">
        <f t="shared" si="4"/>
        <v>-131</v>
      </c>
      <c r="I97" s="394">
        <f t="shared" si="5"/>
        <v>-0.5900900900900901</v>
      </c>
      <c r="K97" s="344">
        <f t="shared" si="6"/>
        <v>38</v>
      </c>
      <c r="L97" s="345">
        <f t="shared" si="7"/>
        <v>0.7169811320754718</v>
      </c>
    </row>
    <row r="98" spans="1:12" ht="12.75">
      <c r="A98" s="324" t="s">
        <v>136</v>
      </c>
      <c r="B98" s="55">
        <v>70125</v>
      </c>
      <c r="C98" s="56">
        <v>203</v>
      </c>
      <c r="D98" s="56">
        <v>222</v>
      </c>
      <c r="E98" s="331">
        <v>35</v>
      </c>
      <c r="F98" s="331">
        <v>70</v>
      </c>
      <c r="G98" s="331">
        <v>108</v>
      </c>
      <c r="H98" s="393">
        <f t="shared" si="4"/>
        <v>-95</v>
      </c>
      <c r="I98" s="394">
        <f t="shared" si="5"/>
        <v>-0.46798029556650245</v>
      </c>
      <c r="K98" s="344">
        <f t="shared" si="6"/>
        <v>38</v>
      </c>
      <c r="L98" s="345">
        <f t="shared" si="7"/>
        <v>0.5428571428571429</v>
      </c>
    </row>
    <row r="99" spans="1:12" ht="12.75">
      <c r="A99" s="324" t="s">
        <v>137</v>
      </c>
      <c r="B99" s="55">
        <v>70126</v>
      </c>
      <c r="C99" s="56">
        <v>574</v>
      </c>
      <c r="D99" s="56">
        <v>591</v>
      </c>
      <c r="E99" s="331">
        <v>57</v>
      </c>
      <c r="F99" s="331">
        <v>72</v>
      </c>
      <c r="G99" s="331">
        <v>140</v>
      </c>
      <c r="H99" s="393">
        <f t="shared" si="4"/>
        <v>-434</v>
      </c>
      <c r="I99" s="394">
        <f t="shared" si="5"/>
        <v>-0.7560975609756098</v>
      </c>
      <c r="K99" s="344">
        <f t="shared" si="6"/>
        <v>68</v>
      </c>
      <c r="L99" s="345">
        <f t="shared" si="7"/>
        <v>0.9444444444444444</v>
      </c>
    </row>
    <row r="100" spans="1:12" ht="12.75" customHeight="1">
      <c r="A100" s="62" t="s">
        <v>138</v>
      </c>
      <c r="B100" s="55">
        <v>70127</v>
      </c>
      <c r="C100" s="56">
        <v>441</v>
      </c>
      <c r="D100" s="56">
        <v>435</v>
      </c>
      <c r="E100" s="331">
        <v>70</v>
      </c>
      <c r="F100" s="331">
        <v>104</v>
      </c>
      <c r="G100" s="331">
        <v>180</v>
      </c>
      <c r="H100" s="393">
        <f t="shared" si="4"/>
        <v>-261</v>
      </c>
      <c r="I100" s="394">
        <f t="shared" si="5"/>
        <v>-0.5918367346938775</v>
      </c>
      <c r="K100" s="344">
        <f t="shared" si="6"/>
        <v>76</v>
      </c>
      <c r="L100" s="345">
        <f t="shared" si="7"/>
        <v>0.7307692307692308</v>
      </c>
    </row>
    <row r="101" spans="1:12" ht="12.75">
      <c r="A101" s="324" t="s">
        <v>139</v>
      </c>
      <c r="B101" s="55">
        <v>70128</v>
      </c>
      <c r="C101" s="56">
        <v>338</v>
      </c>
      <c r="D101" s="56">
        <v>330</v>
      </c>
      <c r="E101" s="331">
        <v>54</v>
      </c>
      <c r="F101" s="331">
        <v>95</v>
      </c>
      <c r="G101" s="331">
        <v>184</v>
      </c>
      <c r="H101" s="393">
        <f t="shared" si="4"/>
        <v>-154</v>
      </c>
      <c r="I101" s="394">
        <f t="shared" si="5"/>
        <v>-0.4556213017751479</v>
      </c>
      <c r="K101" s="344">
        <f t="shared" si="6"/>
        <v>89</v>
      </c>
      <c r="L101" s="345">
        <f t="shared" si="7"/>
        <v>0.9368421052631579</v>
      </c>
    </row>
    <row r="102" spans="1:12" ht="12.75">
      <c r="A102" s="324" t="s">
        <v>140</v>
      </c>
      <c r="B102" s="55">
        <v>70129</v>
      </c>
      <c r="C102" s="56">
        <v>220</v>
      </c>
      <c r="D102" s="56">
        <v>242</v>
      </c>
      <c r="E102" s="331">
        <v>54</v>
      </c>
      <c r="F102" s="331">
        <v>92</v>
      </c>
      <c r="G102" s="331">
        <v>144</v>
      </c>
      <c r="H102" s="393">
        <f t="shared" si="4"/>
        <v>-76</v>
      </c>
      <c r="I102" s="394">
        <f t="shared" si="5"/>
        <v>-0.34545454545454546</v>
      </c>
      <c r="K102" s="344">
        <f t="shared" si="6"/>
        <v>52</v>
      </c>
      <c r="L102" s="345">
        <f t="shared" si="7"/>
        <v>0.5652173913043479</v>
      </c>
    </row>
    <row r="103" spans="1:12" ht="12.75">
      <c r="A103" s="324" t="s">
        <v>171</v>
      </c>
      <c r="B103" s="55">
        <v>70130</v>
      </c>
      <c r="C103" s="56">
        <v>136</v>
      </c>
      <c r="D103" s="56">
        <v>116</v>
      </c>
      <c r="E103" s="331">
        <v>62</v>
      </c>
      <c r="F103" s="331">
        <v>87</v>
      </c>
      <c r="G103" s="331">
        <v>80</v>
      </c>
      <c r="H103" s="393">
        <f t="shared" si="4"/>
        <v>-56</v>
      </c>
      <c r="I103" s="394">
        <f t="shared" si="5"/>
        <v>-0.4117647058823529</v>
      </c>
      <c r="K103" s="391">
        <f t="shared" si="6"/>
        <v>-7</v>
      </c>
      <c r="L103" s="392">
        <f t="shared" si="7"/>
        <v>-0.08045977011494254</v>
      </c>
    </row>
    <row r="104" spans="1:12" ht="12.75">
      <c r="A104" s="324" t="s">
        <v>141</v>
      </c>
      <c r="B104" s="55">
        <v>70131</v>
      </c>
      <c r="C104" s="56">
        <v>276</v>
      </c>
      <c r="D104" s="56">
        <v>163</v>
      </c>
      <c r="E104" s="331">
        <v>109</v>
      </c>
      <c r="F104" s="331">
        <v>106</v>
      </c>
      <c r="G104" s="331">
        <v>124</v>
      </c>
      <c r="H104" s="393">
        <f t="shared" si="4"/>
        <v>-152</v>
      </c>
      <c r="I104" s="394">
        <f t="shared" si="5"/>
        <v>-0.5507246376811594</v>
      </c>
      <c r="K104" s="344">
        <f t="shared" si="6"/>
        <v>18</v>
      </c>
      <c r="L104" s="345">
        <f t="shared" si="7"/>
        <v>0.16981132075471694</v>
      </c>
    </row>
    <row r="105" spans="1:12" ht="12.75">
      <c r="A105" s="324" t="s">
        <v>142</v>
      </c>
      <c r="B105" s="55">
        <v>70458</v>
      </c>
      <c r="C105" s="56">
        <v>72</v>
      </c>
      <c r="D105" s="56">
        <v>104</v>
      </c>
      <c r="E105" s="331">
        <v>82</v>
      </c>
      <c r="F105" s="331">
        <v>110</v>
      </c>
      <c r="G105" s="331">
        <v>145</v>
      </c>
      <c r="H105" s="340">
        <f t="shared" si="4"/>
        <v>73</v>
      </c>
      <c r="I105" s="341">
        <f t="shared" si="5"/>
        <v>1.0138888888888888</v>
      </c>
      <c r="K105" s="344">
        <f t="shared" si="6"/>
        <v>35</v>
      </c>
      <c r="L105" s="345">
        <f t="shared" si="7"/>
        <v>0.3181818181818181</v>
      </c>
    </row>
    <row r="106" spans="1:12" ht="12.75">
      <c r="A106" s="324" t="s">
        <v>142</v>
      </c>
      <c r="B106" s="55">
        <v>70460</v>
      </c>
      <c r="C106" s="56">
        <v>57</v>
      </c>
      <c r="D106" s="56">
        <v>78</v>
      </c>
      <c r="E106" s="331">
        <v>66</v>
      </c>
      <c r="F106" s="331">
        <v>66</v>
      </c>
      <c r="G106" s="331">
        <v>85</v>
      </c>
      <c r="H106" s="340">
        <f t="shared" si="4"/>
        <v>28</v>
      </c>
      <c r="I106" s="341">
        <f t="shared" si="5"/>
        <v>0.49122807017543857</v>
      </c>
      <c r="K106" s="344">
        <f t="shared" si="6"/>
        <v>19</v>
      </c>
      <c r="L106" s="345">
        <f t="shared" si="7"/>
        <v>0.28787878787878785</v>
      </c>
    </row>
    <row r="107" spans="1:12" ht="12.75">
      <c r="A107" s="325" t="s">
        <v>142</v>
      </c>
      <c r="B107" s="73">
        <v>70461</v>
      </c>
      <c r="C107" s="56">
        <v>74</v>
      </c>
      <c r="D107" s="56">
        <v>83</v>
      </c>
      <c r="E107" s="331">
        <v>72</v>
      </c>
      <c r="F107" s="331">
        <v>103</v>
      </c>
      <c r="G107" s="331">
        <v>122</v>
      </c>
      <c r="H107" s="340">
        <f t="shared" si="4"/>
        <v>48</v>
      </c>
      <c r="I107" s="341">
        <f t="shared" si="5"/>
        <v>0.6486486486486487</v>
      </c>
      <c r="K107" s="344">
        <f t="shared" si="6"/>
        <v>19</v>
      </c>
      <c r="L107" s="345">
        <f t="shared" si="7"/>
        <v>0.18446601941747565</v>
      </c>
    </row>
    <row r="108" spans="1:12" ht="12.75">
      <c r="A108" s="324" t="s">
        <v>143</v>
      </c>
      <c r="B108" s="55"/>
      <c r="C108" s="56">
        <f>SUM(C72:C107)</f>
        <v>9661</v>
      </c>
      <c r="D108" s="56">
        <f>SUM(D72:D107)</f>
        <v>9660</v>
      </c>
      <c r="E108" s="332">
        <f>SUM(E72:E107)</f>
        <v>4526</v>
      </c>
      <c r="F108" s="332">
        <f>SUM(F72:F107)</f>
        <v>5522</v>
      </c>
      <c r="G108" s="332">
        <f>SUM(G72:G107)</f>
        <v>6754</v>
      </c>
      <c r="H108" s="393">
        <f t="shared" si="4"/>
        <v>-2907</v>
      </c>
      <c r="I108" s="394">
        <f t="shared" si="5"/>
        <v>-0.300900527895663</v>
      </c>
      <c r="K108" s="344">
        <f t="shared" si="6"/>
        <v>1232</v>
      </c>
      <c r="L108" s="345">
        <f t="shared" si="7"/>
        <v>0.22310756972111556</v>
      </c>
    </row>
    <row r="109" spans="1:12" ht="12.75">
      <c r="A109" s="324" t="s">
        <v>144</v>
      </c>
      <c r="B109" s="55"/>
      <c r="C109" s="56">
        <v>1584</v>
      </c>
      <c r="D109" s="56">
        <v>1720</v>
      </c>
      <c r="E109" s="332">
        <v>1241</v>
      </c>
      <c r="F109" s="332">
        <v>1424</v>
      </c>
      <c r="G109" s="332">
        <v>1522</v>
      </c>
      <c r="H109" s="340">
        <f t="shared" si="4"/>
        <v>-62</v>
      </c>
      <c r="I109" s="341">
        <f t="shared" si="5"/>
        <v>-0.039141414141414144</v>
      </c>
      <c r="K109" s="344">
        <f t="shared" si="6"/>
        <v>98</v>
      </c>
      <c r="L109" s="345">
        <f t="shared" si="7"/>
        <v>0.06882022471910121</v>
      </c>
    </row>
    <row r="110" spans="1:12" ht="12.75">
      <c r="A110" s="324" t="s">
        <v>145</v>
      </c>
      <c r="B110" s="55"/>
      <c r="C110" s="56">
        <f>SUM(C108:C109)</f>
        <v>11245</v>
      </c>
      <c r="D110" s="56">
        <f>SUM(D108:D109)</f>
        <v>11380</v>
      </c>
      <c r="E110" s="332">
        <f>SUM(E108:E109)</f>
        <v>5767</v>
      </c>
      <c r="F110" s="332">
        <f>SUM(F108:F109)</f>
        <v>6946</v>
      </c>
      <c r="G110" s="332">
        <f>SUM(G108:G109)</f>
        <v>8276</v>
      </c>
      <c r="H110" s="393">
        <f t="shared" si="4"/>
        <v>-2969</v>
      </c>
      <c r="I110" s="394">
        <f t="shared" si="5"/>
        <v>-0.2640284570920409</v>
      </c>
      <c r="K110" s="344">
        <f t="shared" si="6"/>
        <v>1330</v>
      </c>
      <c r="L110" s="345">
        <f t="shared" si="7"/>
        <v>0.19147710912755533</v>
      </c>
    </row>
    <row r="111" spans="1:12" ht="12.75">
      <c r="A111" s="324" t="s">
        <v>146</v>
      </c>
      <c r="B111" s="55"/>
      <c r="C111" s="56">
        <v>62</v>
      </c>
      <c r="D111" s="56">
        <v>61</v>
      </c>
      <c r="E111" s="332">
        <v>160</v>
      </c>
      <c r="F111" s="332">
        <v>118</v>
      </c>
      <c r="G111" s="332">
        <v>65</v>
      </c>
      <c r="H111" s="340">
        <f t="shared" si="4"/>
        <v>3</v>
      </c>
      <c r="I111" s="341">
        <f t="shared" si="5"/>
        <v>0.048387096774193505</v>
      </c>
      <c r="K111" s="391">
        <f t="shared" si="6"/>
        <v>-53</v>
      </c>
      <c r="L111" s="392">
        <f t="shared" si="7"/>
        <v>-0.4491525423728814</v>
      </c>
    </row>
    <row r="112" spans="1:12" ht="13.5" thickBot="1">
      <c r="A112" s="326" t="s">
        <v>5</v>
      </c>
      <c r="B112" s="114"/>
      <c r="C112" s="173">
        <f>SUM(C110:C111)</f>
        <v>11307</v>
      </c>
      <c r="D112" s="115">
        <f>SUM(D110:D111)</f>
        <v>11441</v>
      </c>
      <c r="E112" s="115">
        <f>SUM(E110:E111)</f>
        <v>5927</v>
      </c>
      <c r="F112" s="333">
        <f>SUM(F110:F111)</f>
        <v>7064</v>
      </c>
      <c r="G112" s="333">
        <f>SUM(G110:G111)</f>
        <v>8341</v>
      </c>
      <c r="H112" s="395">
        <f t="shared" si="4"/>
        <v>-2966</v>
      </c>
      <c r="I112" s="396">
        <f t="shared" si="5"/>
        <v>-0.2623153798531883</v>
      </c>
      <c r="J112" s="121"/>
      <c r="K112" s="342">
        <f t="shared" si="6"/>
        <v>1277</v>
      </c>
      <c r="L112" s="343">
        <f t="shared" si="7"/>
        <v>0.180775764439411</v>
      </c>
    </row>
    <row r="116" spans="1:9" ht="12.75">
      <c r="A116" s="259"/>
      <c r="B116" s="107"/>
      <c r="C116" s="52"/>
      <c r="D116" s="52"/>
      <c r="E116" s="52"/>
      <c r="F116" s="52"/>
      <c r="G116" s="52"/>
      <c r="H116" s="60"/>
      <c r="I116" s="99"/>
    </row>
    <row r="117" ht="12.75">
      <c r="B117" s="36"/>
    </row>
    <row r="119" spans="1:9" ht="12.75">
      <c r="A119" s="259"/>
      <c r="B119" s="107"/>
      <c r="C119" s="52"/>
      <c r="D119" s="52"/>
      <c r="E119" s="52"/>
      <c r="F119" s="52"/>
      <c r="G119" s="52"/>
      <c r="H119" s="60"/>
      <c r="I119" s="99"/>
    </row>
    <row r="120" spans="1:9" ht="12.75">
      <c r="A120" s="259"/>
      <c r="B120" s="107"/>
      <c r="C120" s="52"/>
      <c r="D120" s="52"/>
      <c r="E120" s="52"/>
      <c r="F120" s="52"/>
      <c r="G120" s="52"/>
      <c r="H120" s="60"/>
      <c r="I120" s="99"/>
    </row>
    <row r="127" spans="1:9" ht="12.75">
      <c r="A127" s="259"/>
      <c r="B127" s="107"/>
      <c r="C127" s="52"/>
      <c r="D127" s="52"/>
      <c r="E127" s="52"/>
      <c r="F127" s="52"/>
      <c r="G127" s="52"/>
      <c r="H127" s="60"/>
      <c r="I127" s="99"/>
    </row>
    <row r="128" spans="1:12" s="87" customFormat="1" ht="9.75">
      <c r="A128" s="261">
        <v>39122</v>
      </c>
      <c r="B128" s="169"/>
      <c r="C128" s="170"/>
      <c r="E128" s="169">
        <v>29</v>
      </c>
      <c r="F128" s="169"/>
      <c r="G128" s="169"/>
      <c r="H128" s="169"/>
      <c r="L128" s="170" t="s">
        <v>175</v>
      </c>
    </row>
    <row r="129" spans="1:12" ht="15">
      <c r="A129" s="589" t="s">
        <v>380</v>
      </c>
      <c r="B129" s="589"/>
      <c r="C129" s="589"/>
      <c r="D129" s="589"/>
      <c r="E129" s="589"/>
      <c r="F129" s="589"/>
      <c r="G129" s="589"/>
      <c r="H129" s="589"/>
      <c r="I129" s="589"/>
      <c r="J129" s="589"/>
      <c r="K129" s="589"/>
      <c r="L129" s="589"/>
    </row>
    <row r="130" spans="1:9" ht="13.5">
      <c r="A130" s="253"/>
      <c r="B130" s="81"/>
      <c r="C130" s="82"/>
      <c r="D130" s="82"/>
      <c r="E130" s="82"/>
      <c r="F130" s="82"/>
      <c r="G130" s="82"/>
      <c r="H130" s="82"/>
      <c r="I130" s="54"/>
    </row>
    <row r="131" spans="1:9" s="87" customFormat="1" ht="10.5" thickBot="1">
      <c r="A131" s="261"/>
      <c r="B131" s="169"/>
      <c r="C131" s="170"/>
      <c r="D131" s="169"/>
      <c r="E131" s="169"/>
      <c r="F131" s="169"/>
      <c r="G131" s="169"/>
      <c r="H131" s="169"/>
      <c r="I131" s="170"/>
    </row>
    <row r="132" spans="1:12" ht="12.75">
      <c r="A132" s="255"/>
      <c r="B132" s="174"/>
      <c r="C132" s="174"/>
      <c r="D132" s="174"/>
      <c r="E132" s="174"/>
      <c r="F132" s="174"/>
      <c r="G132" s="174"/>
      <c r="H132" s="334" t="s">
        <v>169</v>
      </c>
      <c r="I132" s="335" t="s">
        <v>0</v>
      </c>
      <c r="K132" s="334" t="s">
        <v>169</v>
      </c>
      <c r="L132" s="335" t="s">
        <v>0</v>
      </c>
    </row>
    <row r="133" spans="1:12" ht="12.75">
      <c r="A133" s="256" t="s">
        <v>219</v>
      </c>
      <c r="B133" s="158"/>
      <c r="C133" s="149"/>
      <c r="D133" s="150"/>
      <c r="E133" s="149"/>
      <c r="F133" s="149"/>
      <c r="G133" s="149"/>
      <c r="H133" s="336" t="s">
        <v>2</v>
      </c>
      <c r="I133" s="337" t="s">
        <v>2</v>
      </c>
      <c r="K133" s="336" t="s">
        <v>2</v>
      </c>
      <c r="L133" s="337" t="s">
        <v>2</v>
      </c>
    </row>
    <row r="134" spans="1:12" ht="12.75">
      <c r="A134" s="257"/>
      <c r="B134" s="159" t="s">
        <v>110</v>
      </c>
      <c r="C134" s="152"/>
      <c r="D134" s="152"/>
      <c r="E134" s="152"/>
      <c r="F134" s="152"/>
      <c r="G134" s="155"/>
      <c r="H134" s="338">
        <v>2004</v>
      </c>
      <c r="I134" s="339">
        <v>2004</v>
      </c>
      <c r="K134" s="338">
        <v>2007</v>
      </c>
      <c r="L134" s="339">
        <v>2007</v>
      </c>
    </row>
    <row r="135" spans="1:12" ht="12.75">
      <c r="A135" s="258"/>
      <c r="B135" s="160" t="s">
        <v>111</v>
      </c>
      <c r="C135" s="136">
        <v>2004</v>
      </c>
      <c r="D135" s="136">
        <v>2005</v>
      </c>
      <c r="E135" s="361">
        <v>2006</v>
      </c>
      <c r="F135" s="361">
        <v>2007</v>
      </c>
      <c r="G135" s="406">
        <v>2008</v>
      </c>
      <c r="H135" s="471" t="s">
        <v>354</v>
      </c>
      <c r="I135" s="472" t="s">
        <v>354</v>
      </c>
      <c r="K135" s="471" t="s">
        <v>354</v>
      </c>
      <c r="L135" s="472" t="s">
        <v>354</v>
      </c>
    </row>
    <row r="136" spans="1:12" ht="12.75">
      <c r="A136" s="324" t="s">
        <v>112</v>
      </c>
      <c r="B136" s="55">
        <v>70001</v>
      </c>
      <c r="C136" s="56">
        <v>4</v>
      </c>
      <c r="D136" s="56">
        <v>13</v>
      </c>
      <c r="E136" s="331">
        <v>18</v>
      </c>
      <c r="F136" s="331">
        <v>19</v>
      </c>
      <c r="G136" s="331">
        <v>17</v>
      </c>
      <c r="H136" s="340">
        <f>(G136-C136)</f>
        <v>13</v>
      </c>
      <c r="I136" s="341">
        <f>(G136/C136)-1</f>
        <v>3.25</v>
      </c>
      <c r="K136" s="391">
        <f>(G136-F136)</f>
        <v>-2</v>
      </c>
      <c r="L136" s="392">
        <f>(G136/F136)-1</f>
        <v>-0.10526315789473684</v>
      </c>
    </row>
    <row r="137" spans="1:12" ht="12.75">
      <c r="A137" s="324" t="s">
        <v>113</v>
      </c>
      <c r="B137" s="55">
        <v>70002</v>
      </c>
      <c r="C137" s="56">
        <v>1</v>
      </c>
      <c r="D137" s="56">
        <v>7</v>
      </c>
      <c r="E137" s="331">
        <v>5</v>
      </c>
      <c r="F137" s="331">
        <v>8</v>
      </c>
      <c r="G137" s="331">
        <v>11</v>
      </c>
      <c r="H137" s="340">
        <f aca="true" t="shared" si="8" ref="H137:H177">(G137-C137)</f>
        <v>10</v>
      </c>
      <c r="I137" s="341">
        <v>0</v>
      </c>
      <c r="K137" s="344">
        <f aca="true" t="shared" si="9" ref="K137:K178">(G137-F137)</f>
        <v>3</v>
      </c>
      <c r="L137" s="345">
        <f aca="true" t="shared" si="10" ref="L137:L178">(G137/F137)-1</f>
        <v>0.375</v>
      </c>
    </row>
    <row r="138" spans="1:12" ht="12.75">
      <c r="A138" s="324" t="s">
        <v>114</v>
      </c>
      <c r="B138" s="55">
        <v>70003</v>
      </c>
      <c r="C138" s="56">
        <v>4</v>
      </c>
      <c r="D138" s="56">
        <v>11</v>
      </c>
      <c r="E138" s="331">
        <v>10</v>
      </c>
      <c r="F138" s="331">
        <v>23</v>
      </c>
      <c r="G138" s="331">
        <v>13</v>
      </c>
      <c r="H138" s="340">
        <f t="shared" si="8"/>
        <v>9</v>
      </c>
      <c r="I138" s="341">
        <f aca="true" t="shared" si="11" ref="I138:I178">(G138/C138)-1</f>
        <v>2.25</v>
      </c>
      <c r="K138" s="391">
        <f t="shared" si="9"/>
        <v>-10</v>
      </c>
      <c r="L138" s="392">
        <f t="shared" si="10"/>
        <v>-0.4347826086956522</v>
      </c>
    </row>
    <row r="139" spans="1:12" ht="12.75">
      <c r="A139" s="324" t="s">
        <v>115</v>
      </c>
      <c r="B139" s="55">
        <v>70005</v>
      </c>
      <c r="C139" s="56">
        <v>0</v>
      </c>
      <c r="D139" s="56">
        <v>13</v>
      </c>
      <c r="E139" s="331">
        <v>8</v>
      </c>
      <c r="F139" s="331">
        <v>15</v>
      </c>
      <c r="G139" s="331">
        <v>6</v>
      </c>
      <c r="H139" s="340">
        <f t="shared" si="8"/>
        <v>6</v>
      </c>
      <c r="I139" s="341">
        <v>0</v>
      </c>
      <c r="K139" s="391">
        <f t="shared" si="9"/>
        <v>-9</v>
      </c>
      <c r="L139" s="392">
        <f t="shared" si="10"/>
        <v>-0.6</v>
      </c>
    </row>
    <row r="140" spans="1:12" ht="12.75">
      <c r="A140" s="324" t="s">
        <v>116</v>
      </c>
      <c r="B140" s="55">
        <v>70006</v>
      </c>
      <c r="C140" s="56">
        <v>1</v>
      </c>
      <c r="D140" s="56">
        <v>2</v>
      </c>
      <c r="E140" s="331">
        <v>3</v>
      </c>
      <c r="F140" s="331">
        <v>5</v>
      </c>
      <c r="G140" s="331">
        <v>5</v>
      </c>
      <c r="H140" s="340">
        <f t="shared" si="8"/>
        <v>4</v>
      </c>
      <c r="I140" s="341">
        <f t="shared" si="11"/>
        <v>4</v>
      </c>
      <c r="K140" s="344">
        <f t="shared" si="9"/>
        <v>0</v>
      </c>
      <c r="L140" s="345">
        <f t="shared" si="10"/>
        <v>0</v>
      </c>
    </row>
    <row r="141" spans="1:12" ht="12.75">
      <c r="A141" s="324" t="s">
        <v>117</v>
      </c>
      <c r="B141" s="55">
        <v>70037</v>
      </c>
      <c r="C141" s="56">
        <v>139</v>
      </c>
      <c r="D141" s="56">
        <v>130</v>
      </c>
      <c r="E141" s="331">
        <v>96</v>
      </c>
      <c r="F141" s="331">
        <v>114</v>
      </c>
      <c r="G141" s="331">
        <v>116</v>
      </c>
      <c r="H141" s="393">
        <f t="shared" si="8"/>
        <v>-23</v>
      </c>
      <c r="I141" s="394">
        <f t="shared" si="11"/>
        <v>-0.16546762589928055</v>
      </c>
      <c r="K141" s="344">
        <f t="shared" si="9"/>
        <v>2</v>
      </c>
      <c r="L141" s="345">
        <f t="shared" si="10"/>
        <v>0.01754385964912286</v>
      </c>
    </row>
    <row r="142" spans="1:12" ht="12.75">
      <c r="A142" s="324" t="s">
        <v>118</v>
      </c>
      <c r="B142" s="55">
        <v>70043</v>
      </c>
      <c r="C142" s="56">
        <v>5</v>
      </c>
      <c r="D142" s="56">
        <v>7</v>
      </c>
      <c r="E142" s="331">
        <v>1</v>
      </c>
      <c r="F142" s="331">
        <v>2</v>
      </c>
      <c r="G142" s="331">
        <v>3</v>
      </c>
      <c r="H142" s="393">
        <f t="shared" si="8"/>
        <v>-2</v>
      </c>
      <c r="I142" s="394">
        <f t="shared" si="11"/>
        <v>-0.4</v>
      </c>
      <c r="K142" s="344">
        <f t="shared" si="9"/>
        <v>1</v>
      </c>
      <c r="L142" s="345">
        <f t="shared" si="10"/>
        <v>0.5</v>
      </c>
    </row>
    <row r="143" spans="1:12" ht="12.75">
      <c r="A143" s="324" t="s">
        <v>154</v>
      </c>
      <c r="B143" s="55">
        <v>70047</v>
      </c>
      <c r="C143" s="56">
        <v>1</v>
      </c>
      <c r="D143" s="56">
        <v>2</v>
      </c>
      <c r="E143" s="331">
        <v>8</v>
      </c>
      <c r="F143" s="331">
        <v>8</v>
      </c>
      <c r="G143" s="331">
        <v>7</v>
      </c>
      <c r="H143" s="340">
        <f t="shared" si="8"/>
        <v>6</v>
      </c>
      <c r="I143" s="341">
        <f t="shared" si="11"/>
        <v>6</v>
      </c>
      <c r="K143" s="391">
        <f t="shared" si="9"/>
        <v>-1</v>
      </c>
      <c r="L143" s="392">
        <f t="shared" si="10"/>
        <v>-0.125</v>
      </c>
    </row>
    <row r="144" spans="1:12" ht="12.75">
      <c r="A144" s="324" t="s">
        <v>119</v>
      </c>
      <c r="B144" s="55">
        <v>70053</v>
      </c>
      <c r="C144" s="56">
        <v>136</v>
      </c>
      <c r="D144" s="56">
        <v>144</v>
      </c>
      <c r="E144" s="331">
        <v>106</v>
      </c>
      <c r="F144" s="331">
        <v>122</v>
      </c>
      <c r="G144" s="331">
        <v>96</v>
      </c>
      <c r="H144" s="393">
        <f t="shared" si="8"/>
        <v>-40</v>
      </c>
      <c r="I144" s="394">
        <f t="shared" si="11"/>
        <v>-0.2941176470588235</v>
      </c>
      <c r="K144" s="391">
        <f t="shared" si="9"/>
        <v>-26</v>
      </c>
      <c r="L144" s="392">
        <f t="shared" si="10"/>
        <v>-0.21311475409836067</v>
      </c>
    </row>
    <row r="145" spans="1:12" ht="12.75">
      <c r="A145" s="324" t="s">
        <v>120</v>
      </c>
      <c r="B145" s="55">
        <v>70056</v>
      </c>
      <c r="C145" s="56">
        <v>380</v>
      </c>
      <c r="D145" s="56">
        <v>400</v>
      </c>
      <c r="E145" s="331">
        <v>271</v>
      </c>
      <c r="F145" s="331">
        <v>319</v>
      </c>
      <c r="G145" s="331">
        <v>318</v>
      </c>
      <c r="H145" s="393">
        <f t="shared" si="8"/>
        <v>-62</v>
      </c>
      <c r="I145" s="394">
        <f t="shared" si="11"/>
        <v>-0.16315789473684206</v>
      </c>
      <c r="K145" s="391">
        <f t="shared" si="9"/>
        <v>-1</v>
      </c>
      <c r="L145" s="392">
        <f t="shared" si="10"/>
        <v>-0.0031347962382445305</v>
      </c>
    </row>
    <row r="146" spans="1:12" ht="12.75">
      <c r="A146" s="324" t="s">
        <v>121</v>
      </c>
      <c r="B146" s="55">
        <v>70058</v>
      </c>
      <c r="C146" s="56">
        <v>477</v>
      </c>
      <c r="D146" s="56">
        <v>462</v>
      </c>
      <c r="E146" s="331">
        <v>344</v>
      </c>
      <c r="F146" s="331">
        <v>357</v>
      </c>
      <c r="G146" s="331">
        <v>365</v>
      </c>
      <c r="H146" s="393">
        <f t="shared" si="8"/>
        <v>-112</v>
      </c>
      <c r="I146" s="394">
        <f t="shared" si="11"/>
        <v>-0.23480083857442346</v>
      </c>
      <c r="K146" s="344">
        <f t="shared" si="9"/>
        <v>8</v>
      </c>
      <c r="L146" s="345">
        <f t="shared" si="10"/>
        <v>0.022408963585434094</v>
      </c>
    </row>
    <row r="147" spans="1:12" ht="12.75">
      <c r="A147" s="324" t="s">
        <v>122</v>
      </c>
      <c r="B147" s="55">
        <v>70062</v>
      </c>
      <c r="C147" s="56">
        <v>3</v>
      </c>
      <c r="D147" s="56">
        <v>10</v>
      </c>
      <c r="E147" s="331">
        <v>5</v>
      </c>
      <c r="F147" s="331">
        <v>12</v>
      </c>
      <c r="G147" s="331">
        <v>6</v>
      </c>
      <c r="H147" s="340">
        <f t="shared" si="8"/>
        <v>3</v>
      </c>
      <c r="I147" s="341">
        <v>0</v>
      </c>
      <c r="K147" s="391">
        <f t="shared" si="9"/>
        <v>-6</v>
      </c>
      <c r="L147" s="392">
        <f t="shared" si="10"/>
        <v>-0.5</v>
      </c>
    </row>
    <row r="148" spans="1:12" ht="12.75">
      <c r="A148" s="324" t="s">
        <v>123</v>
      </c>
      <c r="B148" s="55">
        <v>70065</v>
      </c>
      <c r="C148" s="56">
        <v>6</v>
      </c>
      <c r="D148" s="56">
        <v>12</v>
      </c>
      <c r="E148" s="331">
        <v>15</v>
      </c>
      <c r="F148" s="331">
        <v>15</v>
      </c>
      <c r="G148" s="331">
        <v>19</v>
      </c>
      <c r="H148" s="340">
        <f t="shared" si="8"/>
        <v>13</v>
      </c>
      <c r="I148" s="341">
        <f t="shared" si="11"/>
        <v>2.1666666666666665</v>
      </c>
      <c r="K148" s="344">
        <f t="shared" si="9"/>
        <v>4</v>
      </c>
      <c r="L148" s="345">
        <f t="shared" si="10"/>
        <v>0.2666666666666666</v>
      </c>
    </row>
    <row r="149" spans="1:12" ht="12.75">
      <c r="A149" s="324" t="s">
        <v>221</v>
      </c>
      <c r="B149" s="55">
        <v>70067</v>
      </c>
      <c r="C149" s="56">
        <v>7</v>
      </c>
      <c r="D149" s="167">
        <v>41</v>
      </c>
      <c r="E149" s="331">
        <v>22</v>
      </c>
      <c r="F149" s="331">
        <v>20</v>
      </c>
      <c r="G149" s="331">
        <v>25</v>
      </c>
      <c r="H149" s="340">
        <f t="shared" si="8"/>
        <v>18</v>
      </c>
      <c r="I149" s="341">
        <f t="shared" si="11"/>
        <v>2.5714285714285716</v>
      </c>
      <c r="J149" s="2"/>
      <c r="K149" s="344">
        <f t="shared" si="9"/>
        <v>5</v>
      </c>
      <c r="L149" s="345">
        <f t="shared" si="10"/>
        <v>0.25</v>
      </c>
    </row>
    <row r="150" spans="1:12" ht="12.75">
      <c r="A150" s="324" t="s">
        <v>124</v>
      </c>
      <c r="B150" s="55">
        <v>70068</v>
      </c>
      <c r="C150" s="56">
        <v>3</v>
      </c>
      <c r="D150" s="167">
        <v>7</v>
      </c>
      <c r="E150" s="331">
        <v>7</v>
      </c>
      <c r="F150" s="331">
        <v>7</v>
      </c>
      <c r="G150" s="331">
        <v>4</v>
      </c>
      <c r="H150" s="340">
        <f t="shared" si="8"/>
        <v>1</v>
      </c>
      <c r="I150" s="341">
        <f t="shared" si="11"/>
        <v>0.33333333333333326</v>
      </c>
      <c r="K150" s="391">
        <f t="shared" si="9"/>
        <v>-3</v>
      </c>
      <c r="L150" s="392">
        <f t="shared" si="10"/>
        <v>-0.4285714285714286</v>
      </c>
    </row>
    <row r="151" spans="1:12" ht="12.75">
      <c r="A151" s="324" t="s">
        <v>125</v>
      </c>
      <c r="B151" s="55">
        <v>70072</v>
      </c>
      <c r="C151" s="56">
        <v>607</v>
      </c>
      <c r="D151" s="167">
        <v>535</v>
      </c>
      <c r="E151" s="331">
        <v>475</v>
      </c>
      <c r="F151" s="331">
        <v>524</v>
      </c>
      <c r="G151" s="331">
        <v>512</v>
      </c>
      <c r="H151" s="393">
        <f t="shared" si="8"/>
        <v>-95</v>
      </c>
      <c r="I151" s="394">
        <f t="shared" si="11"/>
        <v>-0.15650741350906094</v>
      </c>
      <c r="K151" s="391">
        <f t="shared" si="9"/>
        <v>-12</v>
      </c>
      <c r="L151" s="392">
        <f t="shared" si="10"/>
        <v>-0.022900763358778664</v>
      </c>
    </row>
    <row r="152" spans="1:12" ht="12.75">
      <c r="A152" s="324" t="s">
        <v>105</v>
      </c>
      <c r="B152" s="55">
        <v>70083</v>
      </c>
      <c r="C152" s="56">
        <v>30</v>
      </c>
      <c r="D152" s="167">
        <v>28</v>
      </c>
      <c r="E152" s="331">
        <v>16</v>
      </c>
      <c r="F152" s="331">
        <v>14</v>
      </c>
      <c r="G152" s="331">
        <v>28</v>
      </c>
      <c r="H152" s="393">
        <f t="shared" si="8"/>
        <v>-2</v>
      </c>
      <c r="I152" s="394">
        <f t="shared" si="11"/>
        <v>-0.06666666666666665</v>
      </c>
      <c r="K152" s="344">
        <f t="shared" si="9"/>
        <v>14</v>
      </c>
      <c r="L152" s="345">
        <f t="shared" si="10"/>
        <v>1</v>
      </c>
    </row>
    <row r="153" spans="1:12" ht="12.75">
      <c r="A153" s="324" t="s">
        <v>126</v>
      </c>
      <c r="B153" s="55">
        <v>70094</v>
      </c>
      <c r="C153" s="56">
        <v>229</v>
      </c>
      <c r="D153" s="56">
        <v>238</v>
      </c>
      <c r="E153" s="331">
        <v>199</v>
      </c>
      <c r="F153" s="331">
        <v>230</v>
      </c>
      <c r="G153" s="331">
        <v>218</v>
      </c>
      <c r="H153" s="393">
        <f t="shared" si="8"/>
        <v>-11</v>
      </c>
      <c r="I153" s="394">
        <f t="shared" si="11"/>
        <v>-0.048034934497816595</v>
      </c>
      <c r="K153" s="391">
        <f t="shared" si="9"/>
        <v>-12</v>
      </c>
      <c r="L153" s="392">
        <f t="shared" si="10"/>
        <v>-0.05217391304347829</v>
      </c>
    </row>
    <row r="154" spans="1:12" ht="12.75">
      <c r="A154" s="324" t="s">
        <v>127</v>
      </c>
      <c r="B154" s="55">
        <v>70114</v>
      </c>
      <c r="C154" s="56">
        <v>351</v>
      </c>
      <c r="D154" s="56">
        <v>303</v>
      </c>
      <c r="E154" s="331">
        <v>195</v>
      </c>
      <c r="F154" s="331">
        <v>212</v>
      </c>
      <c r="G154" s="331">
        <v>207</v>
      </c>
      <c r="H154" s="393">
        <f t="shared" si="8"/>
        <v>-144</v>
      </c>
      <c r="I154" s="394">
        <f t="shared" si="11"/>
        <v>-0.41025641025641024</v>
      </c>
      <c r="K154" s="391">
        <f t="shared" si="9"/>
        <v>-5</v>
      </c>
      <c r="L154" s="392">
        <f t="shared" si="10"/>
        <v>-0.02358490566037741</v>
      </c>
    </row>
    <row r="155" spans="1:12" ht="12.75">
      <c r="A155" s="324" t="s">
        <v>128</v>
      </c>
      <c r="B155" s="55">
        <v>70115</v>
      </c>
      <c r="C155" s="56">
        <v>8</v>
      </c>
      <c r="D155" s="56">
        <v>10</v>
      </c>
      <c r="E155" s="331">
        <v>13</v>
      </c>
      <c r="F155" s="331">
        <v>15</v>
      </c>
      <c r="G155" s="331">
        <v>20</v>
      </c>
      <c r="H155" s="340">
        <f t="shared" si="8"/>
        <v>12</v>
      </c>
      <c r="I155" s="341">
        <f t="shared" si="11"/>
        <v>1.5</v>
      </c>
      <c r="K155" s="344">
        <f t="shared" si="9"/>
        <v>5</v>
      </c>
      <c r="L155" s="345">
        <f t="shared" si="10"/>
        <v>0.33333333333333326</v>
      </c>
    </row>
    <row r="156" spans="1:12" ht="12.75">
      <c r="A156" s="62" t="s">
        <v>129</v>
      </c>
      <c r="B156" s="55">
        <v>70116</v>
      </c>
      <c r="C156" s="56">
        <v>4</v>
      </c>
      <c r="D156" s="56">
        <v>6</v>
      </c>
      <c r="E156" s="331">
        <v>2</v>
      </c>
      <c r="F156" s="331">
        <v>6</v>
      </c>
      <c r="G156" s="331">
        <v>3</v>
      </c>
      <c r="H156" s="393">
        <f t="shared" si="8"/>
        <v>-1</v>
      </c>
      <c r="I156" s="394">
        <f t="shared" si="11"/>
        <v>-0.25</v>
      </c>
      <c r="K156" s="391">
        <f t="shared" si="9"/>
        <v>-3</v>
      </c>
      <c r="L156" s="392">
        <f t="shared" si="10"/>
        <v>-0.5</v>
      </c>
    </row>
    <row r="157" spans="1:12" ht="12.75">
      <c r="A157" s="62" t="s">
        <v>172</v>
      </c>
      <c r="B157" s="55">
        <v>70117</v>
      </c>
      <c r="C157" s="56">
        <v>13</v>
      </c>
      <c r="D157" s="56">
        <v>21</v>
      </c>
      <c r="E157" s="331">
        <v>7</v>
      </c>
      <c r="F157" s="331">
        <v>12</v>
      </c>
      <c r="G157" s="331">
        <v>11</v>
      </c>
      <c r="H157" s="393">
        <f t="shared" si="8"/>
        <v>-2</v>
      </c>
      <c r="I157" s="394">
        <f t="shared" si="11"/>
        <v>-0.15384615384615385</v>
      </c>
      <c r="K157" s="391">
        <f t="shared" si="9"/>
        <v>-1</v>
      </c>
      <c r="L157" s="392">
        <f t="shared" si="10"/>
        <v>-0.08333333333333337</v>
      </c>
    </row>
    <row r="158" spans="1:12" ht="12.75">
      <c r="A158" s="324" t="s">
        <v>130</v>
      </c>
      <c r="B158" s="55">
        <v>70118</v>
      </c>
      <c r="C158" s="56">
        <v>11</v>
      </c>
      <c r="D158" s="56">
        <v>12</v>
      </c>
      <c r="E158" s="331">
        <v>14</v>
      </c>
      <c r="F158" s="331">
        <v>6</v>
      </c>
      <c r="G158" s="331">
        <v>11</v>
      </c>
      <c r="H158" s="340">
        <f t="shared" si="8"/>
        <v>0</v>
      </c>
      <c r="I158" s="341">
        <f t="shared" si="11"/>
        <v>0</v>
      </c>
      <c r="K158" s="344">
        <f t="shared" si="9"/>
        <v>5</v>
      </c>
      <c r="L158" s="345">
        <f t="shared" si="10"/>
        <v>0.8333333333333333</v>
      </c>
    </row>
    <row r="159" spans="1:12" ht="12.75">
      <c r="A159" s="324" t="s">
        <v>131</v>
      </c>
      <c r="B159" s="55">
        <v>70119</v>
      </c>
      <c r="C159" s="56">
        <v>8</v>
      </c>
      <c r="D159" s="56">
        <v>9</v>
      </c>
      <c r="E159" s="331">
        <v>6</v>
      </c>
      <c r="F159" s="331">
        <v>11</v>
      </c>
      <c r="G159" s="331">
        <v>10</v>
      </c>
      <c r="H159" s="340">
        <f t="shared" si="8"/>
        <v>2</v>
      </c>
      <c r="I159" s="341">
        <f t="shared" si="11"/>
        <v>0.25</v>
      </c>
      <c r="K159" s="391">
        <f t="shared" si="9"/>
        <v>-1</v>
      </c>
      <c r="L159" s="392">
        <f t="shared" si="10"/>
        <v>-0.09090909090909094</v>
      </c>
    </row>
    <row r="160" spans="1:12" ht="12.75">
      <c r="A160" s="324" t="s">
        <v>132</v>
      </c>
      <c r="B160" s="55">
        <v>70121</v>
      </c>
      <c r="C160" s="56">
        <v>3</v>
      </c>
      <c r="D160" s="56">
        <v>6</v>
      </c>
      <c r="E160" s="331">
        <v>9</v>
      </c>
      <c r="F160" s="331">
        <v>10</v>
      </c>
      <c r="G160" s="331">
        <v>5</v>
      </c>
      <c r="H160" s="340">
        <f t="shared" si="8"/>
        <v>2</v>
      </c>
      <c r="I160" s="341">
        <f t="shared" si="11"/>
        <v>0.6666666666666667</v>
      </c>
      <c r="K160" s="391">
        <f t="shared" si="9"/>
        <v>-5</v>
      </c>
      <c r="L160" s="392">
        <f t="shared" si="10"/>
        <v>-0.5</v>
      </c>
    </row>
    <row r="161" spans="1:12" ht="12.75">
      <c r="A161" s="324" t="s">
        <v>133</v>
      </c>
      <c r="B161" s="55">
        <v>70122</v>
      </c>
      <c r="C161" s="56">
        <v>13</v>
      </c>
      <c r="D161" s="56">
        <v>17</v>
      </c>
      <c r="E161" s="331">
        <v>10</v>
      </c>
      <c r="F161" s="331">
        <v>6</v>
      </c>
      <c r="G161" s="331">
        <v>7</v>
      </c>
      <c r="H161" s="393">
        <f t="shared" si="8"/>
        <v>-6</v>
      </c>
      <c r="I161" s="394">
        <f t="shared" si="11"/>
        <v>-0.46153846153846156</v>
      </c>
      <c r="K161" s="344">
        <f t="shared" si="9"/>
        <v>1</v>
      </c>
      <c r="L161" s="345">
        <f t="shared" si="10"/>
        <v>0.16666666666666674</v>
      </c>
    </row>
    <row r="162" spans="1:12" ht="12.75">
      <c r="A162" s="324" t="s">
        <v>134</v>
      </c>
      <c r="B162" s="55">
        <v>70123</v>
      </c>
      <c r="C162" s="56">
        <v>4</v>
      </c>
      <c r="D162" s="56">
        <v>12</v>
      </c>
      <c r="E162" s="331">
        <v>11</v>
      </c>
      <c r="F162" s="331">
        <v>11</v>
      </c>
      <c r="G162" s="331">
        <v>16</v>
      </c>
      <c r="H162" s="340">
        <f t="shared" si="8"/>
        <v>12</v>
      </c>
      <c r="I162" s="341">
        <f t="shared" si="11"/>
        <v>3</v>
      </c>
      <c r="K162" s="344">
        <f t="shared" si="9"/>
        <v>5</v>
      </c>
      <c r="L162" s="345">
        <f t="shared" si="10"/>
        <v>0.4545454545454546</v>
      </c>
    </row>
    <row r="163" spans="1:12" ht="12.75">
      <c r="A163" s="324" t="s">
        <v>135</v>
      </c>
      <c r="B163" s="55">
        <v>70124</v>
      </c>
      <c r="C163" s="56">
        <v>2</v>
      </c>
      <c r="D163" s="56">
        <v>2</v>
      </c>
      <c r="E163" s="331">
        <v>1</v>
      </c>
      <c r="F163" s="331">
        <v>3</v>
      </c>
      <c r="G163" s="331">
        <v>4</v>
      </c>
      <c r="H163" s="340">
        <f t="shared" si="8"/>
        <v>2</v>
      </c>
      <c r="I163" s="341">
        <v>0</v>
      </c>
      <c r="K163" s="344">
        <f t="shared" si="9"/>
        <v>1</v>
      </c>
      <c r="L163" s="345">
        <f t="shared" si="10"/>
        <v>0.33333333333333326</v>
      </c>
    </row>
    <row r="164" spans="1:12" ht="12.75">
      <c r="A164" s="324" t="s">
        <v>136</v>
      </c>
      <c r="B164" s="55">
        <v>70125</v>
      </c>
      <c r="C164" s="56">
        <v>4</v>
      </c>
      <c r="D164" s="56">
        <v>6</v>
      </c>
      <c r="E164" s="331">
        <v>6</v>
      </c>
      <c r="F164" s="331">
        <v>6</v>
      </c>
      <c r="G164" s="331">
        <v>3</v>
      </c>
      <c r="H164" s="393">
        <f t="shared" si="8"/>
        <v>-1</v>
      </c>
      <c r="I164" s="394">
        <f t="shared" si="11"/>
        <v>-0.25</v>
      </c>
      <c r="K164" s="391">
        <f t="shared" si="9"/>
        <v>-3</v>
      </c>
      <c r="L164" s="392">
        <f t="shared" si="10"/>
        <v>-0.5</v>
      </c>
    </row>
    <row r="165" spans="1:12" ht="12.75">
      <c r="A165" s="324" t="s">
        <v>137</v>
      </c>
      <c r="B165" s="55">
        <v>70126</v>
      </c>
      <c r="C165" s="56">
        <v>14</v>
      </c>
      <c r="D165" s="56">
        <v>17</v>
      </c>
      <c r="E165" s="331">
        <v>5</v>
      </c>
      <c r="F165" s="331">
        <v>7</v>
      </c>
      <c r="G165" s="331">
        <v>9</v>
      </c>
      <c r="H165" s="393">
        <f t="shared" si="8"/>
        <v>-5</v>
      </c>
      <c r="I165" s="394">
        <f t="shared" si="11"/>
        <v>-0.3571428571428571</v>
      </c>
      <c r="K165" s="391">
        <f t="shared" si="9"/>
        <v>2</v>
      </c>
      <c r="L165" s="392">
        <f t="shared" si="10"/>
        <v>0.2857142857142858</v>
      </c>
    </row>
    <row r="166" spans="1:12" ht="12.75" customHeight="1">
      <c r="A166" s="62" t="s">
        <v>138</v>
      </c>
      <c r="B166" s="55">
        <v>70127</v>
      </c>
      <c r="C166" s="56">
        <v>6</v>
      </c>
      <c r="D166" s="56">
        <v>9</v>
      </c>
      <c r="E166" s="331">
        <v>8</v>
      </c>
      <c r="F166" s="331">
        <v>13</v>
      </c>
      <c r="G166" s="331">
        <v>9</v>
      </c>
      <c r="H166" s="340">
        <f t="shared" si="8"/>
        <v>3</v>
      </c>
      <c r="I166" s="341">
        <f t="shared" si="11"/>
        <v>0.5</v>
      </c>
      <c r="K166" s="391">
        <f t="shared" si="9"/>
        <v>-4</v>
      </c>
      <c r="L166" s="392">
        <f t="shared" si="10"/>
        <v>-0.3076923076923077</v>
      </c>
    </row>
    <row r="167" spans="1:12" ht="12.75">
      <c r="A167" s="324" t="s">
        <v>139</v>
      </c>
      <c r="B167" s="55">
        <v>70128</v>
      </c>
      <c r="C167" s="56">
        <v>5</v>
      </c>
      <c r="D167" s="56">
        <v>12</v>
      </c>
      <c r="E167" s="331">
        <v>4</v>
      </c>
      <c r="F167" s="331">
        <v>2</v>
      </c>
      <c r="G167" s="331">
        <v>3</v>
      </c>
      <c r="H167" s="393">
        <f t="shared" si="8"/>
        <v>-2</v>
      </c>
      <c r="I167" s="394">
        <f t="shared" si="11"/>
        <v>-0.4</v>
      </c>
      <c r="K167" s="344">
        <f t="shared" si="9"/>
        <v>1</v>
      </c>
      <c r="L167" s="345">
        <f t="shared" si="10"/>
        <v>0.5</v>
      </c>
    </row>
    <row r="168" spans="1:12" ht="12.75">
      <c r="A168" s="324" t="s">
        <v>140</v>
      </c>
      <c r="B168" s="55">
        <v>70129</v>
      </c>
      <c r="C168" s="56">
        <v>2</v>
      </c>
      <c r="D168" s="56">
        <v>13</v>
      </c>
      <c r="E168" s="331">
        <v>7</v>
      </c>
      <c r="F168" s="331">
        <v>6</v>
      </c>
      <c r="G168" s="331">
        <v>10</v>
      </c>
      <c r="H168" s="340">
        <f t="shared" si="8"/>
        <v>8</v>
      </c>
      <c r="I168" s="341">
        <f t="shared" si="11"/>
        <v>4</v>
      </c>
      <c r="K168" s="344">
        <f t="shared" si="9"/>
        <v>4</v>
      </c>
      <c r="L168" s="345">
        <f t="shared" si="10"/>
        <v>0.6666666666666667</v>
      </c>
    </row>
    <row r="169" spans="1:12" ht="12.75">
      <c r="A169" s="324" t="s">
        <v>171</v>
      </c>
      <c r="B169" s="55">
        <v>70130</v>
      </c>
      <c r="C169" s="56">
        <v>8</v>
      </c>
      <c r="D169" s="56">
        <v>7</v>
      </c>
      <c r="E169" s="331">
        <v>8</v>
      </c>
      <c r="F169" s="331">
        <v>11</v>
      </c>
      <c r="G169" s="331">
        <v>6</v>
      </c>
      <c r="H169" s="393">
        <f t="shared" si="8"/>
        <v>-2</v>
      </c>
      <c r="I169" s="394">
        <f t="shared" si="11"/>
        <v>-0.25</v>
      </c>
      <c r="K169" s="391">
        <f t="shared" si="9"/>
        <v>-5</v>
      </c>
      <c r="L169" s="392">
        <f t="shared" si="10"/>
        <v>-0.4545454545454546</v>
      </c>
    </row>
    <row r="170" spans="1:12" ht="12.75">
      <c r="A170" s="324" t="s">
        <v>141</v>
      </c>
      <c r="B170" s="55">
        <v>70131</v>
      </c>
      <c r="C170" s="56">
        <v>276</v>
      </c>
      <c r="D170" s="56">
        <v>263</v>
      </c>
      <c r="E170" s="331">
        <v>209</v>
      </c>
      <c r="F170" s="331">
        <v>255</v>
      </c>
      <c r="G170" s="331">
        <v>244</v>
      </c>
      <c r="H170" s="393">
        <f t="shared" si="8"/>
        <v>-32</v>
      </c>
      <c r="I170" s="394">
        <f t="shared" si="11"/>
        <v>-0.1159420289855072</v>
      </c>
      <c r="K170" s="391">
        <f t="shared" si="9"/>
        <v>-11</v>
      </c>
      <c r="L170" s="392">
        <f t="shared" si="10"/>
        <v>-0.04313725490196074</v>
      </c>
    </row>
    <row r="171" spans="1:12" ht="12.75">
      <c r="A171" s="324" t="s">
        <v>142</v>
      </c>
      <c r="B171" s="55">
        <v>70458</v>
      </c>
      <c r="C171" s="56">
        <v>1</v>
      </c>
      <c r="D171" s="56">
        <v>1</v>
      </c>
      <c r="E171" s="331">
        <v>2</v>
      </c>
      <c r="F171" s="331">
        <v>8</v>
      </c>
      <c r="G171" s="331">
        <v>5</v>
      </c>
      <c r="H171" s="340">
        <f t="shared" si="8"/>
        <v>4</v>
      </c>
      <c r="I171" s="341">
        <f t="shared" si="11"/>
        <v>4</v>
      </c>
      <c r="K171" s="391">
        <f t="shared" si="9"/>
        <v>-3</v>
      </c>
      <c r="L171" s="392">
        <f t="shared" si="10"/>
        <v>-0.375</v>
      </c>
    </row>
    <row r="172" spans="1:12" ht="12.75">
      <c r="A172" s="324" t="s">
        <v>142</v>
      </c>
      <c r="B172" s="55">
        <v>70460</v>
      </c>
      <c r="C172" s="56">
        <v>1</v>
      </c>
      <c r="D172" s="56">
        <v>2</v>
      </c>
      <c r="E172" s="331">
        <v>4</v>
      </c>
      <c r="F172" s="331">
        <v>4</v>
      </c>
      <c r="G172" s="331">
        <v>4</v>
      </c>
      <c r="H172" s="340">
        <f t="shared" si="8"/>
        <v>3</v>
      </c>
      <c r="I172" s="341">
        <v>0</v>
      </c>
      <c r="K172" s="344">
        <f t="shared" si="9"/>
        <v>0</v>
      </c>
      <c r="L172" s="345">
        <f t="shared" si="10"/>
        <v>0</v>
      </c>
    </row>
    <row r="173" spans="1:12" ht="12.75">
      <c r="A173" s="325" t="s">
        <v>142</v>
      </c>
      <c r="B173" s="73">
        <v>70461</v>
      </c>
      <c r="C173" s="56">
        <v>0</v>
      </c>
      <c r="D173" s="56">
        <v>1</v>
      </c>
      <c r="E173" s="331">
        <v>2</v>
      </c>
      <c r="F173" s="331">
        <v>7</v>
      </c>
      <c r="G173" s="331">
        <v>6</v>
      </c>
      <c r="H173" s="340">
        <f t="shared" si="8"/>
        <v>6</v>
      </c>
      <c r="I173" s="341">
        <v>0</v>
      </c>
      <c r="K173" s="391">
        <f t="shared" si="9"/>
        <v>-1</v>
      </c>
      <c r="L173" s="392">
        <f t="shared" si="10"/>
        <v>-0.1428571428571429</v>
      </c>
    </row>
    <row r="174" spans="1:12" ht="12.75">
      <c r="A174" s="324" t="s">
        <v>143</v>
      </c>
      <c r="B174" s="55"/>
      <c r="C174" s="56">
        <f>SUM(C136:C173)</f>
        <v>2767</v>
      </c>
      <c r="D174" s="56">
        <f>SUM(D136:D173)</f>
        <v>2791</v>
      </c>
      <c r="E174" s="56">
        <f>SUM(E136:E173)</f>
        <v>2132</v>
      </c>
      <c r="F174" s="332">
        <f>SUM(F136:F173)</f>
        <v>2425</v>
      </c>
      <c r="G174" s="332">
        <f>SUM(G136:G173)</f>
        <v>2362</v>
      </c>
      <c r="H174" s="393">
        <f t="shared" si="8"/>
        <v>-405</v>
      </c>
      <c r="I174" s="394">
        <f t="shared" si="11"/>
        <v>-0.14636790748102635</v>
      </c>
      <c r="K174" s="391">
        <f t="shared" si="9"/>
        <v>-63</v>
      </c>
      <c r="L174" s="392">
        <f t="shared" si="10"/>
        <v>-0.02597938144329892</v>
      </c>
    </row>
    <row r="175" spans="1:12" ht="12.75">
      <c r="A175" s="324" t="s">
        <v>144</v>
      </c>
      <c r="B175" s="55"/>
      <c r="C175" s="72">
        <v>255</v>
      </c>
      <c r="D175" s="56">
        <v>216</v>
      </c>
      <c r="E175" s="56">
        <v>204</v>
      </c>
      <c r="F175" s="332">
        <v>205</v>
      </c>
      <c r="G175" s="332">
        <v>203</v>
      </c>
      <c r="H175" s="393">
        <f t="shared" si="8"/>
        <v>-52</v>
      </c>
      <c r="I175" s="394">
        <f t="shared" si="11"/>
        <v>-0.20392156862745103</v>
      </c>
      <c r="K175" s="391">
        <f t="shared" si="9"/>
        <v>-2</v>
      </c>
      <c r="L175" s="392">
        <f t="shared" si="10"/>
        <v>-0.009756097560975618</v>
      </c>
    </row>
    <row r="176" spans="1:12" ht="12.75">
      <c r="A176" s="324" t="s">
        <v>145</v>
      </c>
      <c r="B176" s="55"/>
      <c r="C176" s="56">
        <f>SUM(C174:C175)</f>
        <v>3022</v>
      </c>
      <c r="D176" s="56">
        <f>SUM(D174:D175)</f>
        <v>3007</v>
      </c>
      <c r="E176" s="56">
        <f>SUM(E174:E175)</f>
        <v>2336</v>
      </c>
      <c r="F176" s="332">
        <f>SUM(F174:F175)</f>
        <v>2630</v>
      </c>
      <c r="G176" s="332">
        <f>SUM(G174:G175)</f>
        <v>2565</v>
      </c>
      <c r="H176" s="393">
        <f t="shared" si="8"/>
        <v>-457</v>
      </c>
      <c r="I176" s="394">
        <f t="shared" si="11"/>
        <v>-0.1512243547319656</v>
      </c>
      <c r="K176" s="391">
        <f t="shared" si="9"/>
        <v>-65</v>
      </c>
      <c r="L176" s="392">
        <f t="shared" si="10"/>
        <v>-0.024714828897338448</v>
      </c>
    </row>
    <row r="177" spans="1:12" ht="12.75">
      <c r="A177" s="324" t="s">
        <v>146</v>
      </c>
      <c r="B177" s="55"/>
      <c r="C177" s="72">
        <v>9</v>
      </c>
      <c r="D177" s="56">
        <v>4</v>
      </c>
      <c r="E177" s="56">
        <v>33</v>
      </c>
      <c r="F177" s="332">
        <v>26</v>
      </c>
      <c r="G177" s="332">
        <v>12</v>
      </c>
      <c r="H177" s="340">
        <f t="shared" si="8"/>
        <v>3</v>
      </c>
      <c r="I177" s="341">
        <v>0</v>
      </c>
      <c r="K177" s="391">
        <f t="shared" si="9"/>
        <v>-14</v>
      </c>
      <c r="L177" s="392">
        <f t="shared" si="10"/>
        <v>-0.5384615384615384</v>
      </c>
    </row>
    <row r="178" spans="1:12" ht="13.5" thickBot="1">
      <c r="A178" s="326" t="s">
        <v>5</v>
      </c>
      <c r="B178" s="114"/>
      <c r="C178" s="115">
        <f>SUM(C176:C177)</f>
        <v>3031</v>
      </c>
      <c r="D178" s="173">
        <f>SUM(D176:D177)</f>
        <v>3011</v>
      </c>
      <c r="E178" s="115">
        <f>SUM(E176:E177)</f>
        <v>2369</v>
      </c>
      <c r="F178" s="115">
        <f>SUM(F176:F177)</f>
        <v>2656</v>
      </c>
      <c r="G178" s="333">
        <f>SUM(G176:G177)</f>
        <v>2577</v>
      </c>
      <c r="H178" s="395">
        <f>(G178-C178)</f>
        <v>-454</v>
      </c>
      <c r="I178" s="396">
        <f t="shared" si="11"/>
        <v>-0.1497855493236555</v>
      </c>
      <c r="J178" s="121"/>
      <c r="K178" s="395">
        <f t="shared" si="9"/>
        <v>-79</v>
      </c>
      <c r="L178" s="396">
        <f t="shared" si="10"/>
        <v>-0.02974397590361444</v>
      </c>
    </row>
    <row r="182" spans="1:9" ht="12.75">
      <c r="A182" s="259"/>
      <c r="B182" s="107"/>
      <c r="C182" s="52"/>
      <c r="D182" s="52"/>
      <c r="E182" s="52"/>
      <c r="F182" s="52"/>
      <c r="G182" s="52"/>
      <c r="H182" s="60"/>
      <c r="I182" s="99"/>
    </row>
    <row r="183" spans="1:9" ht="12.75">
      <c r="A183" s="259"/>
      <c r="B183" s="107"/>
      <c r="C183" s="52"/>
      <c r="D183" s="52"/>
      <c r="E183" s="52"/>
      <c r="F183" s="52"/>
      <c r="G183" s="52"/>
      <c r="H183" s="60"/>
      <c r="I183" s="99"/>
    </row>
    <row r="184" spans="1:9" ht="12.75">
      <c r="A184" s="259"/>
      <c r="B184" s="107"/>
      <c r="C184" s="52"/>
      <c r="D184" s="52"/>
      <c r="E184" s="52"/>
      <c r="F184" s="52"/>
      <c r="G184" s="52"/>
      <c r="H184" s="60"/>
      <c r="I184" s="99"/>
    </row>
    <row r="192" spans="1:12" s="87" customFormat="1" ht="9.75">
      <c r="A192" s="261">
        <v>39122</v>
      </c>
      <c r="B192" s="169"/>
      <c r="C192" s="170"/>
      <c r="E192" s="169">
        <v>30</v>
      </c>
      <c r="F192" s="169"/>
      <c r="G192" s="169"/>
      <c r="H192" s="169"/>
      <c r="L192" s="170" t="s">
        <v>175</v>
      </c>
    </row>
    <row r="193" spans="1:12" ht="15">
      <c r="A193" s="589" t="s">
        <v>380</v>
      </c>
      <c r="B193" s="589"/>
      <c r="C193" s="589"/>
      <c r="D193" s="589"/>
      <c r="E193" s="589"/>
      <c r="F193" s="589"/>
      <c r="G193" s="589"/>
      <c r="H193" s="589"/>
      <c r="I193" s="589"/>
      <c r="J193" s="589"/>
      <c r="K193" s="589"/>
      <c r="L193" s="589"/>
    </row>
    <row r="194" spans="1:9" ht="13.5">
      <c r="A194" s="253"/>
      <c r="B194" s="81"/>
      <c r="C194" s="82"/>
      <c r="D194" s="82"/>
      <c r="E194" s="82"/>
      <c r="F194" s="82"/>
      <c r="G194" s="82"/>
      <c r="H194" s="82"/>
      <c r="I194" s="54"/>
    </row>
    <row r="195" spans="1:9" s="87" customFormat="1" ht="10.5" thickBot="1">
      <c r="A195" s="261"/>
      <c r="B195" s="169"/>
      <c r="C195" s="170"/>
      <c r="D195" s="169"/>
      <c r="E195" s="169"/>
      <c r="F195" s="169"/>
      <c r="G195" s="169"/>
      <c r="H195" s="169"/>
      <c r="I195" s="170"/>
    </row>
    <row r="196" spans="1:12" ht="12.75">
      <c r="A196" s="255"/>
      <c r="B196" s="174"/>
      <c r="C196" s="174"/>
      <c r="D196" s="174"/>
      <c r="E196" s="174"/>
      <c r="F196" s="174"/>
      <c r="G196" s="174"/>
      <c r="H196" s="334" t="s">
        <v>169</v>
      </c>
      <c r="I196" s="335" t="s">
        <v>0</v>
      </c>
      <c r="K196" s="334" t="s">
        <v>169</v>
      </c>
      <c r="L196" s="335" t="s">
        <v>0</v>
      </c>
    </row>
    <row r="197" spans="1:12" ht="12.75">
      <c r="A197" s="256" t="s">
        <v>170</v>
      </c>
      <c r="B197" s="158"/>
      <c r="C197" s="149"/>
      <c r="D197" s="150"/>
      <c r="E197" s="149"/>
      <c r="F197" s="149"/>
      <c r="G197" s="149"/>
      <c r="H197" s="336" t="s">
        <v>2</v>
      </c>
      <c r="I197" s="337" t="s">
        <v>2</v>
      </c>
      <c r="K197" s="336" t="s">
        <v>2</v>
      </c>
      <c r="L197" s="337" t="s">
        <v>2</v>
      </c>
    </row>
    <row r="198" spans="1:12" ht="12.75">
      <c r="A198" s="257"/>
      <c r="B198" s="159" t="s">
        <v>110</v>
      </c>
      <c r="C198" s="152"/>
      <c r="D198" s="152"/>
      <c r="E198" s="152"/>
      <c r="F198" s="152"/>
      <c r="G198" s="155"/>
      <c r="H198" s="338">
        <v>2004</v>
      </c>
      <c r="I198" s="339">
        <v>2004</v>
      </c>
      <c r="K198" s="338">
        <v>2007</v>
      </c>
      <c r="L198" s="339">
        <v>2007</v>
      </c>
    </row>
    <row r="199" spans="1:12" ht="12.75">
      <c r="A199" s="258"/>
      <c r="B199" s="160" t="s">
        <v>111</v>
      </c>
      <c r="C199" s="136">
        <v>2004</v>
      </c>
      <c r="D199" s="136">
        <v>2005</v>
      </c>
      <c r="E199" s="361">
        <v>2006</v>
      </c>
      <c r="F199" s="361">
        <v>2007</v>
      </c>
      <c r="G199" s="406">
        <v>2008</v>
      </c>
      <c r="H199" s="471" t="s">
        <v>354</v>
      </c>
      <c r="I199" s="472" t="s">
        <v>354</v>
      </c>
      <c r="K199" s="471" t="s">
        <v>354</v>
      </c>
      <c r="L199" s="472" t="s">
        <v>354</v>
      </c>
    </row>
    <row r="200" spans="1:12" ht="12.75">
      <c r="A200" s="324" t="s">
        <v>112</v>
      </c>
      <c r="B200" s="55">
        <v>70001</v>
      </c>
      <c r="C200" s="56">
        <v>39</v>
      </c>
      <c r="D200" s="56">
        <v>42</v>
      </c>
      <c r="E200" s="331">
        <v>23</v>
      </c>
      <c r="F200" s="331">
        <v>35</v>
      </c>
      <c r="G200" s="331">
        <v>35</v>
      </c>
      <c r="H200" s="393">
        <f>(G200-C200)</f>
        <v>-4</v>
      </c>
      <c r="I200" s="394">
        <f>(G200/C200)-1</f>
        <v>-0.10256410256410253</v>
      </c>
      <c r="K200" s="344">
        <f>(G200-F200)</f>
        <v>0</v>
      </c>
      <c r="L200" s="345">
        <f>(G200/F200)-1</f>
        <v>0</v>
      </c>
    </row>
    <row r="201" spans="1:12" ht="12.75">
      <c r="A201" s="324" t="s">
        <v>113</v>
      </c>
      <c r="B201" s="55">
        <v>70002</v>
      </c>
      <c r="C201" s="56">
        <v>9</v>
      </c>
      <c r="D201" s="56">
        <v>17</v>
      </c>
      <c r="E201" s="331">
        <v>7</v>
      </c>
      <c r="F201" s="331">
        <v>5</v>
      </c>
      <c r="G201" s="331">
        <v>5</v>
      </c>
      <c r="H201" s="393">
        <f aca="true" t="shared" si="12" ref="H201:H240">(G201-C201)</f>
        <v>-4</v>
      </c>
      <c r="I201" s="394">
        <f aca="true" t="shared" si="13" ref="I201:I240">(G201/C201)-1</f>
        <v>-0.4444444444444444</v>
      </c>
      <c r="K201" s="344">
        <f aca="true" t="shared" si="14" ref="K201:K240">(G201-F201)</f>
        <v>0</v>
      </c>
      <c r="L201" s="345">
        <f aca="true" t="shared" si="15" ref="L201:L240">(G201/F201)-1</f>
        <v>0</v>
      </c>
    </row>
    <row r="202" spans="1:12" ht="12.75">
      <c r="A202" s="324" t="s">
        <v>114</v>
      </c>
      <c r="B202" s="55">
        <v>70003</v>
      </c>
      <c r="C202" s="56">
        <v>45</v>
      </c>
      <c r="D202" s="56">
        <v>46</v>
      </c>
      <c r="E202" s="331">
        <v>23</v>
      </c>
      <c r="F202" s="331">
        <v>24</v>
      </c>
      <c r="G202" s="331">
        <v>30</v>
      </c>
      <c r="H202" s="393">
        <f t="shared" si="12"/>
        <v>-15</v>
      </c>
      <c r="I202" s="394">
        <f t="shared" si="13"/>
        <v>-0.33333333333333337</v>
      </c>
      <c r="K202" s="344">
        <f t="shared" si="14"/>
        <v>6</v>
      </c>
      <c r="L202" s="345">
        <f t="shared" si="15"/>
        <v>0.25</v>
      </c>
    </row>
    <row r="203" spans="1:12" ht="12.75">
      <c r="A203" s="324" t="s">
        <v>115</v>
      </c>
      <c r="B203" s="55">
        <v>70005</v>
      </c>
      <c r="C203" s="56">
        <v>14</v>
      </c>
      <c r="D203" s="56">
        <v>12</v>
      </c>
      <c r="E203" s="331">
        <v>13</v>
      </c>
      <c r="F203" s="331">
        <v>16</v>
      </c>
      <c r="G203" s="331">
        <v>17</v>
      </c>
      <c r="H203" s="340">
        <f t="shared" si="12"/>
        <v>3</v>
      </c>
      <c r="I203" s="341">
        <f t="shared" si="13"/>
        <v>0.2142857142857142</v>
      </c>
      <c r="K203" s="344">
        <f t="shared" si="14"/>
        <v>1</v>
      </c>
      <c r="L203" s="345">
        <f t="shared" si="15"/>
        <v>0.0625</v>
      </c>
    </row>
    <row r="204" spans="1:12" ht="12.75">
      <c r="A204" s="324" t="s">
        <v>116</v>
      </c>
      <c r="B204" s="55">
        <v>70006</v>
      </c>
      <c r="C204" s="56">
        <v>10</v>
      </c>
      <c r="D204" s="56">
        <v>9</v>
      </c>
      <c r="E204" s="331">
        <v>4</v>
      </c>
      <c r="F204" s="331">
        <v>7</v>
      </c>
      <c r="G204" s="331">
        <v>13</v>
      </c>
      <c r="H204" s="340">
        <f t="shared" si="12"/>
        <v>3</v>
      </c>
      <c r="I204" s="341">
        <f t="shared" si="13"/>
        <v>0.30000000000000004</v>
      </c>
      <c r="K204" s="344">
        <f t="shared" si="14"/>
        <v>6</v>
      </c>
      <c r="L204" s="345">
        <f t="shared" si="15"/>
        <v>0.8571428571428572</v>
      </c>
    </row>
    <row r="205" spans="1:12" ht="12.75">
      <c r="A205" s="324" t="s">
        <v>117</v>
      </c>
      <c r="B205" s="55">
        <v>70037</v>
      </c>
      <c r="C205" s="56">
        <v>9</v>
      </c>
      <c r="D205" s="56">
        <v>8</v>
      </c>
      <c r="E205" s="331">
        <v>11</v>
      </c>
      <c r="F205" s="331">
        <v>12</v>
      </c>
      <c r="G205" s="331">
        <v>10</v>
      </c>
      <c r="H205" s="340">
        <f t="shared" si="12"/>
        <v>1</v>
      </c>
      <c r="I205" s="341">
        <f t="shared" si="13"/>
        <v>0.11111111111111116</v>
      </c>
      <c r="K205" s="391">
        <f t="shared" si="14"/>
        <v>-2</v>
      </c>
      <c r="L205" s="392">
        <f t="shared" si="15"/>
        <v>-0.16666666666666663</v>
      </c>
    </row>
    <row r="206" spans="1:12" ht="12.75">
      <c r="A206" s="324" t="s">
        <v>118</v>
      </c>
      <c r="B206" s="55">
        <v>70043</v>
      </c>
      <c r="C206" s="56">
        <v>24</v>
      </c>
      <c r="D206" s="56">
        <v>32</v>
      </c>
      <c r="E206" s="331">
        <v>9</v>
      </c>
      <c r="F206" s="331">
        <v>13</v>
      </c>
      <c r="G206" s="331">
        <v>9</v>
      </c>
      <c r="H206" s="393">
        <f t="shared" si="12"/>
        <v>-15</v>
      </c>
      <c r="I206" s="394">
        <f t="shared" si="13"/>
        <v>-0.625</v>
      </c>
      <c r="K206" s="391">
        <f t="shared" si="14"/>
        <v>-4</v>
      </c>
      <c r="L206" s="392">
        <f t="shared" si="15"/>
        <v>-0.3076923076923077</v>
      </c>
    </row>
    <row r="207" spans="1:12" ht="12.75">
      <c r="A207" s="324" t="s">
        <v>154</v>
      </c>
      <c r="B207" s="55">
        <v>70047</v>
      </c>
      <c r="C207" s="56">
        <v>6</v>
      </c>
      <c r="D207" s="56">
        <v>6</v>
      </c>
      <c r="E207" s="331">
        <v>9</v>
      </c>
      <c r="F207" s="331">
        <v>10</v>
      </c>
      <c r="G207" s="331">
        <v>9</v>
      </c>
      <c r="H207" s="340">
        <f t="shared" si="12"/>
        <v>3</v>
      </c>
      <c r="I207" s="341">
        <f t="shared" si="13"/>
        <v>0.5</v>
      </c>
      <c r="K207" s="391">
        <f t="shared" si="14"/>
        <v>-1</v>
      </c>
      <c r="L207" s="392">
        <f t="shared" si="15"/>
        <v>-0.09999999999999998</v>
      </c>
    </row>
    <row r="208" spans="1:12" ht="12.75">
      <c r="A208" s="324" t="s">
        <v>119</v>
      </c>
      <c r="B208" s="55">
        <v>70053</v>
      </c>
      <c r="C208" s="56">
        <v>10</v>
      </c>
      <c r="D208" s="56">
        <v>12</v>
      </c>
      <c r="E208" s="331">
        <v>11</v>
      </c>
      <c r="F208" s="331">
        <v>6</v>
      </c>
      <c r="G208" s="331">
        <v>7</v>
      </c>
      <c r="H208" s="393">
        <f t="shared" si="12"/>
        <v>-3</v>
      </c>
      <c r="I208" s="394">
        <f t="shared" si="13"/>
        <v>-0.30000000000000004</v>
      </c>
      <c r="K208" s="344">
        <f t="shared" si="14"/>
        <v>1</v>
      </c>
      <c r="L208" s="345">
        <f t="shared" si="15"/>
        <v>0.16666666666666674</v>
      </c>
    </row>
    <row r="209" spans="1:12" ht="12.75">
      <c r="A209" s="324" t="s">
        <v>120</v>
      </c>
      <c r="B209" s="55">
        <v>70056</v>
      </c>
      <c r="C209" s="56">
        <v>27</v>
      </c>
      <c r="D209" s="56">
        <v>28</v>
      </c>
      <c r="E209" s="331">
        <v>29</v>
      </c>
      <c r="F209" s="331">
        <v>28</v>
      </c>
      <c r="G209" s="331">
        <v>33</v>
      </c>
      <c r="H209" s="340">
        <f t="shared" si="12"/>
        <v>6</v>
      </c>
      <c r="I209" s="341">
        <f t="shared" si="13"/>
        <v>0.22222222222222232</v>
      </c>
      <c r="K209" s="344">
        <f t="shared" si="14"/>
        <v>5</v>
      </c>
      <c r="L209" s="345">
        <f t="shared" si="15"/>
        <v>0.1785714285714286</v>
      </c>
    </row>
    <row r="210" spans="1:12" ht="12.75">
      <c r="A210" s="324" t="s">
        <v>121</v>
      </c>
      <c r="B210" s="55">
        <v>70058</v>
      </c>
      <c r="C210" s="56">
        <v>29</v>
      </c>
      <c r="D210" s="56">
        <v>42</v>
      </c>
      <c r="E210" s="331">
        <v>36</v>
      </c>
      <c r="F210" s="331">
        <v>35</v>
      </c>
      <c r="G210" s="331">
        <v>37</v>
      </c>
      <c r="H210" s="340">
        <f t="shared" si="12"/>
        <v>8</v>
      </c>
      <c r="I210" s="341">
        <f t="shared" si="13"/>
        <v>0.27586206896551735</v>
      </c>
      <c r="K210" s="344">
        <f t="shared" si="14"/>
        <v>2</v>
      </c>
      <c r="L210" s="345">
        <f t="shared" si="15"/>
        <v>0.05714285714285716</v>
      </c>
    </row>
    <row r="211" spans="1:12" ht="12.75">
      <c r="A211" s="324" t="s">
        <v>122</v>
      </c>
      <c r="B211" s="55">
        <v>70062</v>
      </c>
      <c r="C211" s="56">
        <v>7</v>
      </c>
      <c r="D211" s="56">
        <v>4</v>
      </c>
      <c r="E211" s="331">
        <v>7</v>
      </c>
      <c r="F211" s="331">
        <v>8</v>
      </c>
      <c r="G211" s="331">
        <v>15</v>
      </c>
      <c r="H211" s="340">
        <f t="shared" si="12"/>
        <v>8</v>
      </c>
      <c r="I211" s="341">
        <f t="shared" si="13"/>
        <v>1.1428571428571428</v>
      </c>
      <c r="K211" s="344">
        <f t="shared" si="14"/>
        <v>7</v>
      </c>
      <c r="L211" s="345">
        <f t="shared" si="15"/>
        <v>0.875</v>
      </c>
    </row>
    <row r="212" spans="1:12" ht="12.75">
      <c r="A212" s="324" t="s">
        <v>123</v>
      </c>
      <c r="B212" s="55">
        <v>70065</v>
      </c>
      <c r="C212" s="56">
        <v>38</v>
      </c>
      <c r="D212" s="56">
        <v>47</v>
      </c>
      <c r="E212" s="331">
        <v>47</v>
      </c>
      <c r="F212" s="331">
        <v>47</v>
      </c>
      <c r="G212" s="331">
        <v>43</v>
      </c>
      <c r="H212" s="340">
        <f t="shared" si="12"/>
        <v>5</v>
      </c>
      <c r="I212" s="341">
        <f t="shared" si="13"/>
        <v>0.13157894736842102</v>
      </c>
      <c r="K212" s="391">
        <f t="shared" si="14"/>
        <v>-4</v>
      </c>
      <c r="L212" s="392">
        <f t="shared" si="15"/>
        <v>-0.08510638297872342</v>
      </c>
    </row>
    <row r="213" spans="1:12" ht="12.75">
      <c r="A213" s="324" t="s">
        <v>124</v>
      </c>
      <c r="B213" s="55">
        <v>70068</v>
      </c>
      <c r="C213" s="56">
        <v>15</v>
      </c>
      <c r="D213" s="56">
        <v>8</v>
      </c>
      <c r="E213" s="331">
        <v>9</v>
      </c>
      <c r="F213" s="331">
        <v>18</v>
      </c>
      <c r="G213" s="331">
        <v>22</v>
      </c>
      <c r="H213" s="340">
        <f t="shared" si="12"/>
        <v>7</v>
      </c>
      <c r="I213" s="341">
        <f t="shared" si="13"/>
        <v>0.46666666666666656</v>
      </c>
      <c r="K213" s="344">
        <f t="shared" si="14"/>
        <v>4</v>
      </c>
      <c r="L213" s="345">
        <f t="shared" si="15"/>
        <v>0.22222222222222232</v>
      </c>
    </row>
    <row r="214" spans="1:12" ht="12.75">
      <c r="A214" s="324" t="s">
        <v>125</v>
      </c>
      <c r="B214" s="55">
        <v>70072</v>
      </c>
      <c r="C214" s="56">
        <v>45</v>
      </c>
      <c r="D214" s="56">
        <v>41</v>
      </c>
      <c r="E214" s="331">
        <v>30</v>
      </c>
      <c r="F214" s="331">
        <v>48</v>
      </c>
      <c r="G214" s="331">
        <v>54</v>
      </c>
      <c r="H214" s="340">
        <f t="shared" si="12"/>
        <v>9</v>
      </c>
      <c r="I214" s="341">
        <f t="shared" si="13"/>
        <v>0.19999999999999996</v>
      </c>
      <c r="K214" s="344">
        <f t="shared" si="14"/>
        <v>6</v>
      </c>
      <c r="L214" s="345">
        <f t="shared" si="15"/>
        <v>0.125</v>
      </c>
    </row>
    <row r="215" spans="1:12" ht="12.75">
      <c r="A215" s="324" t="s">
        <v>126</v>
      </c>
      <c r="B215" s="55">
        <v>70094</v>
      </c>
      <c r="C215" s="56">
        <v>20</v>
      </c>
      <c r="D215" s="56">
        <v>18</v>
      </c>
      <c r="E215" s="331">
        <v>18</v>
      </c>
      <c r="F215" s="331">
        <v>25</v>
      </c>
      <c r="G215" s="331">
        <v>26</v>
      </c>
      <c r="H215" s="340">
        <f t="shared" si="12"/>
        <v>6</v>
      </c>
      <c r="I215" s="341">
        <f t="shared" si="13"/>
        <v>0.30000000000000004</v>
      </c>
      <c r="K215" s="344">
        <f t="shared" si="14"/>
        <v>1</v>
      </c>
      <c r="L215" s="345">
        <f t="shared" si="15"/>
        <v>0.040000000000000036</v>
      </c>
    </row>
    <row r="216" spans="1:12" ht="12.75">
      <c r="A216" s="324" t="s">
        <v>127</v>
      </c>
      <c r="B216" s="55">
        <v>70114</v>
      </c>
      <c r="C216" s="56">
        <v>15</v>
      </c>
      <c r="D216" s="56">
        <v>17</v>
      </c>
      <c r="E216" s="331">
        <v>8</v>
      </c>
      <c r="F216" s="331">
        <v>10</v>
      </c>
      <c r="G216" s="331">
        <v>10</v>
      </c>
      <c r="H216" s="393">
        <f t="shared" si="12"/>
        <v>-5</v>
      </c>
      <c r="I216" s="394">
        <f t="shared" si="13"/>
        <v>-0.33333333333333337</v>
      </c>
      <c r="K216" s="344">
        <f t="shared" si="14"/>
        <v>0</v>
      </c>
      <c r="L216" s="345">
        <f t="shared" si="15"/>
        <v>0</v>
      </c>
    </row>
    <row r="217" spans="1:12" ht="12.75">
      <c r="A217" s="324" t="s">
        <v>128</v>
      </c>
      <c r="B217" s="55">
        <v>70115</v>
      </c>
      <c r="C217" s="56">
        <v>24</v>
      </c>
      <c r="D217" s="56">
        <v>18</v>
      </c>
      <c r="E217" s="331">
        <v>8</v>
      </c>
      <c r="F217" s="331">
        <v>6</v>
      </c>
      <c r="G217" s="331">
        <v>8</v>
      </c>
      <c r="H217" s="393">
        <f t="shared" si="12"/>
        <v>-16</v>
      </c>
      <c r="I217" s="394">
        <f t="shared" si="13"/>
        <v>-0.6666666666666667</v>
      </c>
      <c r="K217" s="344">
        <f t="shared" si="14"/>
        <v>2</v>
      </c>
      <c r="L217" s="345">
        <f t="shared" si="15"/>
        <v>0.33333333333333326</v>
      </c>
    </row>
    <row r="218" spans="1:12" ht="12.75">
      <c r="A218" s="62" t="s">
        <v>129</v>
      </c>
      <c r="B218" s="55">
        <v>70116</v>
      </c>
      <c r="C218" s="56">
        <v>3</v>
      </c>
      <c r="D218" s="56">
        <v>5</v>
      </c>
      <c r="E218" s="331">
        <v>5</v>
      </c>
      <c r="F218" s="331">
        <v>7</v>
      </c>
      <c r="G218" s="331">
        <v>4</v>
      </c>
      <c r="H218" s="340">
        <f t="shared" si="12"/>
        <v>1</v>
      </c>
      <c r="I218" s="341">
        <f t="shared" si="13"/>
        <v>0.33333333333333326</v>
      </c>
      <c r="K218" s="391">
        <f t="shared" si="14"/>
        <v>-3</v>
      </c>
      <c r="L218" s="392">
        <f t="shared" si="15"/>
        <v>-0.4285714285714286</v>
      </c>
    </row>
    <row r="219" spans="1:12" ht="12.75">
      <c r="A219" s="62" t="s">
        <v>172</v>
      </c>
      <c r="B219" s="55">
        <v>70117</v>
      </c>
      <c r="C219" s="56">
        <v>13</v>
      </c>
      <c r="D219" s="56">
        <v>19</v>
      </c>
      <c r="E219" s="331">
        <v>5</v>
      </c>
      <c r="F219" s="331">
        <v>4</v>
      </c>
      <c r="G219" s="331">
        <v>6</v>
      </c>
      <c r="H219" s="393">
        <f t="shared" si="12"/>
        <v>-7</v>
      </c>
      <c r="I219" s="394">
        <f t="shared" si="13"/>
        <v>-0.5384615384615384</v>
      </c>
      <c r="K219" s="344">
        <f t="shared" si="14"/>
        <v>2</v>
      </c>
      <c r="L219" s="345">
        <f t="shared" si="15"/>
        <v>0.5</v>
      </c>
    </row>
    <row r="220" spans="1:12" ht="12.75">
      <c r="A220" s="324" t="s">
        <v>130</v>
      </c>
      <c r="B220" s="55">
        <v>70118</v>
      </c>
      <c r="C220" s="56">
        <v>19</v>
      </c>
      <c r="D220" s="56">
        <v>8</v>
      </c>
      <c r="E220" s="331">
        <v>5</v>
      </c>
      <c r="F220" s="331">
        <v>6</v>
      </c>
      <c r="G220" s="331">
        <v>8</v>
      </c>
      <c r="H220" s="393">
        <f t="shared" si="12"/>
        <v>-11</v>
      </c>
      <c r="I220" s="394">
        <f t="shared" si="13"/>
        <v>-0.5789473684210527</v>
      </c>
      <c r="K220" s="344">
        <f t="shared" si="14"/>
        <v>2</v>
      </c>
      <c r="L220" s="345">
        <f t="shared" si="15"/>
        <v>0.33333333333333326</v>
      </c>
    </row>
    <row r="221" spans="1:12" ht="12.75">
      <c r="A221" s="324" t="s">
        <v>131</v>
      </c>
      <c r="B221" s="55">
        <v>70119</v>
      </c>
      <c r="C221" s="56">
        <v>22</v>
      </c>
      <c r="D221" s="56">
        <v>19</v>
      </c>
      <c r="E221" s="331">
        <v>9</v>
      </c>
      <c r="F221" s="331">
        <v>15</v>
      </c>
      <c r="G221" s="331">
        <v>10</v>
      </c>
      <c r="H221" s="393">
        <f t="shared" si="12"/>
        <v>-12</v>
      </c>
      <c r="I221" s="394">
        <f t="shared" si="13"/>
        <v>-0.5454545454545454</v>
      </c>
      <c r="K221" s="391">
        <f t="shared" si="14"/>
        <v>-5</v>
      </c>
      <c r="L221" s="392">
        <f t="shared" si="15"/>
        <v>-0.33333333333333337</v>
      </c>
    </row>
    <row r="222" spans="1:12" ht="12.75">
      <c r="A222" s="324" t="s">
        <v>132</v>
      </c>
      <c r="B222" s="55">
        <v>70121</v>
      </c>
      <c r="C222" s="56">
        <v>9</v>
      </c>
      <c r="D222" s="56">
        <v>15</v>
      </c>
      <c r="E222" s="331">
        <v>6</v>
      </c>
      <c r="F222" s="331">
        <v>9</v>
      </c>
      <c r="G222" s="331">
        <v>7</v>
      </c>
      <c r="H222" s="393">
        <f t="shared" si="12"/>
        <v>-2</v>
      </c>
      <c r="I222" s="394">
        <f t="shared" si="13"/>
        <v>-0.2222222222222222</v>
      </c>
      <c r="K222" s="391">
        <f t="shared" si="14"/>
        <v>-2</v>
      </c>
      <c r="L222" s="392">
        <f t="shared" si="15"/>
        <v>-0.2222222222222222</v>
      </c>
    </row>
    <row r="223" spans="1:12" ht="12.75">
      <c r="A223" s="324" t="s">
        <v>133</v>
      </c>
      <c r="B223" s="55">
        <v>70122</v>
      </c>
      <c r="C223" s="56">
        <v>25</v>
      </c>
      <c r="D223" s="56">
        <v>23</v>
      </c>
      <c r="E223" s="331">
        <v>9</v>
      </c>
      <c r="F223" s="331">
        <v>9</v>
      </c>
      <c r="G223" s="331">
        <v>10</v>
      </c>
      <c r="H223" s="393">
        <f t="shared" si="12"/>
        <v>-15</v>
      </c>
      <c r="I223" s="394">
        <f t="shared" si="13"/>
        <v>-0.6</v>
      </c>
      <c r="K223" s="344">
        <f t="shared" si="14"/>
        <v>1</v>
      </c>
      <c r="L223" s="345">
        <f t="shared" si="15"/>
        <v>0.11111111111111116</v>
      </c>
    </row>
    <row r="224" spans="1:12" ht="12.75">
      <c r="A224" s="324" t="s">
        <v>134</v>
      </c>
      <c r="B224" s="55">
        <v>70123</v>
      </c>
      <c r="C224" s="56">
        <v>15</v>
      </c>
      <c r="D224" s="56">
        <v>18</v>
      </c>
      <c r="E224" s="331">
        <v>23</v>
      </c>
      <c r="F224" s="331">
        <v>26</v>
      </c>
      <c r="G224" s="331">
        <v>25</v>
      </c>
      <c r="H224" s="340">
        <f t="shared" si="12"/>
        <v>10</v>
      </c>
      <c r="I224" s="341">
        <f t="shared" si="13"/>
        <v>0.6666666666666667</v>
      </c>
      <c r="K224" s="391">
        <f t="shared" si="14"/>
        <v>-1</v>
      </c>
      <c r="L224" s="392">
        <f t="shared" si="15"/>
        <v>-0.038461538461538436</v>
      </c>
    </row>
    <row r="225" spans="1:12" ht="12.75">
      <c r="A225" s="324" t="s">
        <v>135</v>
      </c>
      <c r="B225" s="55">
        <v>70124</v>
      </c>
      <c r="C225" s="56">
        <v>18</v>
      </c>
      <c r="D225" s="56">
        <v>18</v>
      </c>
      <c r="E225" s="331">
        <v>4</v>
      </c>
      <c r="F225" s="331">
        <v>4</v>
      </c>
      <c r="G225" s="331">
        <v>9</v>
      </c>
      <c r="H225" s="393">
        <f t="shared" si="12"/>
        <v>-9</v>
      </c>
      <c r="I225" s="394">
        <f t="shared" si="13"/>
        <v>-0.5</v>
      </c>
      <c r="K225" s="344">
        <f t="shared" si="14"/>
        <v>5</v>
      </c>
      <c r="L225" s="345">
        <f t="shared" si="15"/>
        <v>1.25</v>
      </c>
    </row>
    <row r="226" spans="1:12" ht="12.75">
      <c r="A226" s="324" t="s">
        <v>136</v>
      </c>
      <c r="B226" s="55">
        <v>70125</v>
      </c>
      <c r="C226" s="56">
        <v>5</v>
      </c>
      <c r="D226" s="56">
        <v>5</v>
      </c>
      <c r="E226" s="331">
        <v>0</v>
      </c>
      <c r="F226" s="331">
        <v>5</v>
      </c>
      <c r="G226" s="331">
        <v>4</v>
      </c>
      <c r="H226" s="393">
        <f t="shared" si="12"/>
        <v>-1</v>
      </c>
      <c r="I226" s="394">
        <f t="shared" si="13"/>
        <v>-0.19999999999999996</v>
      </c>
      <c r="K226" s="391">
        <f t="shared" si="14"/>
        <v>-1</v>
      </c>
      <c r="L226" s="392">
        <v>0</v>
      </c>
    </row>
    <row r="227" spans="1:12" ht="12.75">
      <c r="A227" s="324" t="s">
        <v>137</v>
      </c>
      <c r="B227" s="55">
        <v>70126</v>
      </c>
      <c r="C227" s="56">
        <v>17</v>
      </c>
      <c r="D227" s="56">
        <v>18</v>
      </c>
      <c r="E227" s="331">
        <v>4</v>
      </c>
      <c r="F227" s="331">
        <v>7</v>
      </c>
      <c r="G227" s="331">
        <v>5</v>
      </c>
      <c r="H227" s="393">
        <f t="shared" si="12"/>
        <v>-12</v>
      </c>
      <c r="I227" s="394">
        <f t="shared" si="13"/>
        <v>-0.7058823529411764</v>
      </c>
      <c r="K227" s="391">
        <f t="shared" si="14"/>
        <v>-2</v>
      </c>
      <c r="L227" s="392">
        <f t="shared" si="15"/>
        <v>-0.2857142857142857</v>
      </c>
    </row>
    <row r="228" spans="1:12" ht="14.25" customHeight="1">
      <c r="A228" s="62" t="s">
        <v>138</v>
      </c>
      <c r="B228" s="55">
        <v>70127</v>
      </c>
      <c r="C228" s="56">
        <v>15</v>
      </c>
      <c r="D228" s="56">
        <v>17</v>
      </c>
      <c r="E228" s="331">
        <v>6</v>
      </c>
      <c r="F228" s="331">
        <v>9</v>
      </c>
      <c r="G228" s="331">
        <v>8</v>
      </c>
      <c r="H228" s="393">
        <f t="shared" si="12"/>
        <v>-7</v>
      </c>
      <c r="I228" s="394">
        <f t="shared" si="13"/>
        <v>-0.4666666666666667</v>
      </c>
      <c r="K228" s="391">
        <f t="shared" si="14"/>
        <v>-1</v>
      </c>
      <c r="L228" s="392">
        <f t="shared" si="15"/>
        <v>-0.11111111111111116</v>
      </c>
    </row>
    <row r="229" spans="1:12" ht="12.75">
      <c r="A229" s="324" t="s">
        <v>139</v>
      </c>
      <c r="B229" s="55">
        <v>70128</v>
      </c>
      <c r="C229" s="56">
        <v>15</v>
      </c>
      <c r="D229" s="56">
        <v>17</v>
      </c>
      <c r="E229" s="331">
        <v>4</v>
      </c>
      <c r="F229" s="331">
        <v>8</v>
      </c>
      <c r="G229" s="331">
        <v>7</v>
      </c>
      <c r="H229" s="393">
        <f t="shared" si="12"/>
        <v>-8</v>
      </c>
      <c r="I229" s="394">
        <f t="shared" si="13"/>
        <v>-0.5333333333333333</v>
      </c>
      <c r="K229" s="391">
        <f t="shared" si="14"/>
        <v>-1</v>
      </c>
      <c r="L229" s="392">
        <f t="shared" si="15"/>
        <v>-0.125</v>
      </c>
    </row>
    <row r="230" spans="1:12" ht="12.75">
      <c r="A230" s="324" t="s">
        <v>140</v>
      </c>
      <c r="B230" s="55">
        <v>70129</v>
      </c>
      <c r="C230" s="56">
        <v>9</v>
      </c>
      <c r="D230" s="56">
        <v>6</v>
      </c>
      <c r="E230" s="331">
        <v>2</v>
      </c>
      <c r="F230" s="331">
        <v>3</v>
      </c>
      <c r="G230" s="331">
        <v>2</v>
      </c>
      <c r="H230" s="393">
        <f t="shared" si="12"/>
        <v>-7</v>
      </c>
      <c r="I230" s="394">
        <f t="shared" si="13"/>
        <v>-0.7777777777777778</v>
      </c>
      <c r="K230" s="391">
        <f t="shared" si="14"/>
        <v>-1</v>
      </c>
      <c r="L230" s="392">
        <f t="shared" si="15"/>
        <v>-0.33333333333333337</v>
      </c>
    </row>
    <row r="231" spans="1:12" ht="12.75">
      <c r="A231" s="324" t="s">
        <v>171</v>
      </c>
      <c r="B231" s="55">
        <v>70130</v>
      </c>
      <c r="C231" s="56">
        <v>5</v>
      </c>
      <c r="D231" s="56">
        <v>7</v>
      </c>
      <c r="E231" s="331">
        <v>2</v>
      </c>
      <c r="F231" s="331">
        <v>1</v>
      </c>
      <c r="G231" s="331">
        <v>4</v>
      </c>
      <c r="H231" s="393">
        <f t="shared" si="12"/>
        <v>-1</v>
      </c>
      <c r="I231" s="394">
        <f t="shared" si="13"/>
        <v>-0.19999999999999996</v>
      </c>
      <c r="K231" s="344">
        <f t="shared" si="14"/>
        <v>3</v>
      </c>
      <c r="L231" s="345">
        <f t="shared" si="15"/>
        <v>3</v>
      </c>
    </row>
    <row r="232" spans="1:12" ht="12.75">
      <c r="A232" s="324" t="s">
        <v>141</v>
      </c>
      <c r="B232" s="55">
        <v>70131</v>
      </c>
      <c r="C232" s="56">
        <v>12</v>
      </c>
      <c r="D232" s="56">
        <v>18</v>
      </c>
      <c r="E232" s="331">
        <v>13</v>
      </c>
      <c r="F232" s="331">
        <v>22</v>
      </c>
      <c r="G232" s="331">
        <v>18</v>
      </c>
      <c r="H232" s="340">
        <f t="shared" si="12"/>
        <v>6</v>
      </c>
      <c r="I232" s="341">
        <f t="shared" si="13"/>
        <v>0.5</v>
      </c>
      <c r="K232" s="391">
        <f t="shared" si="14"/>
        <v>-4</v>
      </c>
      <c r="L232" s="392">
        <f t="shared" si="15"/>
        <v>-0.18181818181818177</v>
      </c>
    </row>
    <row r="233" spans="1:12" ht="12.75">
      <c r="A233" s="324" t="s">
        <v>142</v>
      </c>
      <c r="B233" s="55">
        <v>70458</v>
      </c>
      <c r="C233" s="56">
        <v>27</v>
      </c>
      <c r="D233" s="56">
        <v>1</v>
      </c>
      <c r="E233" s="331">
        <v>21</v>
      </c>
      <c r="F233" s="331">
        <v>27</v>
      </c>
      <c r="G233" s="331">
        <v>22</v>
      </c>
      <c r="H233" s="393">
        <f t="shared" si="12"/>
        <v>-5</v>
      </c>
      <c r="I233" s="394">
        <f t="shared" si="13"/>
        <v>-0.18518518518518523</v>
      </c>
      <c r="K233" s="391">
        <f t="shared" si="14"/>
        <v>-5</v>
      </c>
      <c r="L233" s="392">
        <f t="shared" si="15"/>
        <v>-0.18518518518518523</v>
      </c>
    </row>
    <row r="234" spans="1:12" ht="12.75">
      <c r="A234" s="324" t="s">
        <v>142</v>
      </c>
      <c r="B234" s="55">
        <v>70460</v>
      </c>
      <c r="C234" s="56">
        <v>16</v>
      </c>
      <c r="D234" s="56">
        <v>2</v>
      </c>
      <c r="E234" s="331">
        <v>21</v>
      </c>
      <c r="F234" s="331">
        <v>21</v>
      </c>
      <c r="G234" s="331">
        <v>27</v>
      </c>
      <c r="H234" s="340">
        <f t="shared" si="12"/>
        <v>11</v>
      </c>
      <c r="I234" s="341">
        <f t="shared" si="13"/>
        <v>0.6875</v>
      </c>
      <c r="K234" s="344">
        <f t="shared" si="14"/>
        <v>6</v>
      </c>
      <c r="L234" s="345">
        <f t="shared" si="15"/>
        <v>0.2857142857142858</v>
      </c>
    </row>
    <row r="235" spans="1:12" ht="12.75">
      <c r="A235" s="325" t="s">
        <v>142</v>
      </c>
      <c r="B235" s="73">
        <v>70461</v>
      </c>
      <c r="C235" s="56">
        <v>17</v>
      </c>
      <c r="D235" s="56">
        <v>1</v>
      </c>
      <c r="E235" s="331">
        <v>16</v>
      </c>
      <c r="F235" s="331">
        <v>25</v>
      </c>
      <c r="G235" s="331">
        <v>15</v>
      </c>
      <c r="H235" s="393">
        <f t="shared" si="12"/>
        <v>-2</v>
      </c>
      <c r="I235" s="394">
        <f t="shared" si="13"/>
        <v>-0.11764705882352944</v>
      </c>
      <c r="K235" s="391">
        <f t="shared" si="14"/>
        <v>-10</v>
      </c>
      <c r="L235" s="392">
        <f t="shared" si="15"/>
        <v>-0.4</v>
      </c>
    </row>
    <row r="236" spans="1:12" ht="12.75">
      <c r="A236" s="324" t="s">
        <v>143</v>
      </c>
      <c r="B236" s="55"/>
      <c r="C236" s="56">
        <f>SUM(C200:C235)</f>
        <v>648</v>
      </c>
      <c r="D236" s="56">
        <f>SUM(D200:D235)</f>
        <v>624</v>
      </c>
      <c r="E236" s="56">
        <f>SUM(E200:E235)</f>
        <v>457</v>
      </c>
      <c r="F236" s="332">
        <f>SUM(F200:F235)</f>
        <v>561</v>
      </c>
      <c r="G236" s="332">
        <f>SUM(G200:G235)</f>
        <v>574</v>
      </c>
      <c r="H236" s="393">
        <f t="shared" si="12"/>
        <v>-74</v>
      </c>
      <c r="I236" s="394">
        <f t="shared" si="13"/>
        <v>-0.11419753086419748</v>
      </c>
      <c r="K236" s="344">
        <f t="shared" si="14"/>
        <v>13</v>
      </c>
      <c r="L236" s="345">
        <f t="shared" si="15"/>
        <v>0.02317290552584672</v>
      </c>
    </row>
    <row r="237" spans="1:12" ht="12.75">
      <c r="A237" s="324" t="s">
        <v>144</v>
      </c>
      <c r="B237" s="55"/>
      <c r="C237" s="72">
        <v>136</v>
      </c>
      <c r="D237" s="56">
        <v>238</v>
      </c>
      <c r="E237" s="56">
        <v>179</v>
      </c>
      <c r="F237" s="332">
        <v>207</v>
      </c>
      <c r="G237" s="332">
        <v>179</v>
      </c>
      <c r="H237" s="340">
        <f t="shared" si="12"/>
        <v>43</v>
      </c>
      <c r="I237" s="341">
        <f t="shared" si="13"/>
        <v>0.3161764705882353</v>
      </c>
      <c r="K237" s="391">
        <f t="shared" si="14"/>
        <v>-28</v>
      </c>
      <c r="L237" s="392">
        <f t="shared" si="15"/>
        <v>-0.13526570048309183</v>
      </c>
    </row>
    <row r="238" spans="1:12" ht="12.75">
      <c r="A238" s="324" t="s">
        <v>145</v>
      </c>
      <c r="B238" s="55"/>
      <c r="C238" s="56">
        <f>SUM(C236:C237)</f>
        <v>784</v>
      </c>
      <c r="D238" s="56">
        <f>SUM(D236:D237)</f>
        <v>862</v>
      </c>
      <c r="E238" s="56">
        <f>SUM(E236:E237)</f>
        <v>636</v>
      </c>
      <c r="F238" s="332">
        <f>SUM(F236:F237)</f>
        <v>768</v>
      </c>
      <c r="G238" s="332">
        <f>SUM(G236:G237)</f>
        <v>753</v>
      </c>
      <c r="H238" s="393">
        <f t="shared" si="12"/>
        <v>-31</v>
      </c>
      <c r="I238" s="394">
        <f t="shared" si="13"/>
        <v>-0.039540816326530615</v>
      </c>
      <c r="K238" s="391">
        <f t="shared" si="14"/>
        <v>-15</v>
      </c>
      <c r="L238" s="392">
        <f t="shared" si="15"/>
        <v>-0.01953125</v>
      </c>
    </row>
    <row r="239" spans="1:12" ht="12.75">
      <c r="A239" s="324" t="s">
        <v>146</v>
      </c>
      <c r="B239" s="55"/>
      <c r="C239" s="72">
        <v>4</v>
      </c>
      <c r="D239" s="56">
        <v>8</v>
      </c>
      <c r="E239" s="56">
        <v>22</v>
      </c>
      <c r="F239" s="332">
        <v>20</v>
      </c>
      <c r="G239" s="332">
        <v>3</v>
      </c>
      <c r="H239" s="393">
        <f t="shared" si="12"/>
        <v>-1</v>
      </c>
      <c r="I239" s="394">
        <f t="shared" si="13"/>
        <v>-0.25</v>
      </c>
      <c r="K239" s="391">
        <f t="shared" si="14"/>
        <v>-17</v>
      </c>
      <c r="L239" s="392">
        <f t="shared" si="15"/>
        <v>-0.85</v>
      </c>
    </row>
    <row r="240" spans="1:12" ht="13.5" thickBot="1">
      <c r="A240" s="326" t="s">
        <v>5</v>
      </c>
      <c r="B240" s="114"/>
      <c r="C240" s="115">
        <f>SUM(C238:C239)</f>
        <v>788</v>
      </c>
      <c r="D240" s="173">
        <f>SUM(D238:D239)</f>
        <v>870</v>
      </c>
      <c r="E240" s="115">
        <f>SUM(E238:E239)</f>
        <v>658</v>
      </c>
      <c r="F240" s="115">
        <f>SUM(F238:F239)</f>
        <v>788</v>
      </c>
      <c r="G240" s="333">
        <f>SUM(G238:G239)</f>
        <v>756</v>
      </c>
      <c r="H240" s="395">
        <f t="shared" si="12"/>
        <v>-32</v>
      </c>
      <c r="I240" s="396">
        <f t="shared" si="13"/>
        <v>-0.040609137055837574</v>
      </c>
      <c r="J240" s="121"/>
      <c r="K240" s="509">
        <f t="shared" si="14"/>
        <v>-32</v>
      </c>
      <c r="L240" s="510">
        <f t="shared" si="15"/>
        <v>-0.040609137055837574</v>
      </c>
    </row>
    <row r="241" spans="1:9" ht="12.75">
      <c r="A241" s="262"/>
      <c r="B241" s="194"/>
      <c r="C241" s="195"/>
      <c r="D241" s="195"/>
      <c r="E241" s="195"/>
      <c r="F241" s="195"/>
      <c r="G241" s="196"/>
      <c r="H241" s="182"/>
      <c r="I241" s="183"/>
    </row>
    <row r="242" spans="1:9" ht="12.75">
      <c r="A242" s="262"/>
      <c r="B242" s="194"/>
      <c r="C242" s="195"/>
      <c r="D242" s="195"/>
      <c r="E242" s="195"/>
      <c r="F242" s="195"/>
      <c r="G242" s="196"/>
      <c r="H242" s="182"/>
      <c r="I242" s="183"/>
    </row>
    <row r="243" spans="1:9" ht="12.75">
      <c r="A243" s="262"/>
      <c r="B243" s="194"/>
      <c r="C243" s="195"/>
      <c r="D243" s="195"/>
      <c r="E243" s="195"/>
      <c r="F243" s="195"/>
      <c r="G243" s="196"/>
      <c r="H243" s="182"/>
      <c r="I243" s="183"/>
    </row>
    <row r="244" spans="1:118" ht="12.75">
      <c r="A244" s="262"/>
      <c r="B244" s="184"/>
      <c r="C244" s="449"/>
      <c r="D244" s="449"/>
      <c r="E244" s="449"/>
      <c r="F244" s="449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4"/>
      <c r="CJ244" s="184"/>
      <c r="CK244" s="184"/>
      <c r="CL244" s="184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</row>
    <row r="245" spans="3:6" ht="12.75">
      <c r="C245" s="403"/>
      <c r="D245" s="403"/>
      <c r="E245" s="403"/>
      <c r="F245" s="403"/>
    </row>
    <row r="246" spans="1:9" ht="12.75">
      <c r="A246" s="262"/>
      <c r="B246" s="194"/>
      <c r="C246" s="195"/>
      <c r="D246" s="195"/>
      <c r="E246" s="195"/>
      <c r="F246" s="195"/>
      <c r="G246" s="196"/>
      <c r="H246" s="182"/>
      <c r="I246" s="183"/>
    </row>
    <row r="247" spans="3:6" ht="12.75">
      <c r="C247" s="403"/>
      <c r="D247" s="403"/>
      <c r="E247" s="403"/>
      <c r="F247" s="403"/>
    </row>
    <row r="248" spans="1:9" ht="12.75">
      <c r="A248" s="262"/>
      <c r="B248" s="194"/>
      <c r="C248" s="195"/>
      <c r="D248" s="195"/>
      <c r="E248" s="195"/>
      <c r="F248" s="195"/>
      <c r="G248" s="196"/>
      <c r="H248" s="182"/>
      <c r="I248" s="183"/>
    </row>
    <row r="249" spans="1:9" ht="12.75">
      <c r="A249" s="262"/>
      <c r="B249" s="194"/>
      <c r="C249" s="195"/>
      <c r="D249" s="195"/>
      <c r="E249" s="195"/>
      <c r="F249" s="195"/>
      <c r="G249" s="196"/>
      <c r="H249" s="182"/>
      <c r="I249" s="183"/>
    </row>
    <row r="250" spans="1:118" ht="12.75">
      <c r="A250" s="262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184"/>
      <c r="BW250" s="184"/>
      <c r="BX250" s="184"/>
      <c r="BY250" s="184"/>
      <c r="BZ250" s="184"/>
      <c r="CA250" s="184"/>
      <c r="CB250" s="184"/>
      <c r="CC250" s="184"/>
      <c r="CD250" s="184"/>
      <c r="CE250" s="184"/>
      <c r="CF250" s="184"/>
      <c r="CG250" s="184"/>
      <c r="CH250" s="184"/>
      <c r="CI250" s="184"/>
      <c r="CJ250" s="184"/>
      <c r="CK250" s="184"/>
      <c r="CL250" s="184"/>
      <c r="CM250" s="184"/>
      <c r="CN250" s="184"/>
      <c r="CO250" s="184"/>
      <c r="CP250" s="184"/>
      <c r="CQ250" s="184"/>
      <c r="CR250" s="184"/>
      <c r="CS250" s="184"/>
      <c r="CT250" s="184"/>
      <c r="CU250" s="184"/>
      <c r="CV250" s="184"/>
      <c r="CW250" s="184"/>
      <c r="CX250" s="184"/>
      <c r="CY250" s="184"/>
      <c r="CZ250" s="184"/>
      <c r="DA250" s="184"/>
      <c r="DB250" s="184"/>
      <c r="DC250" s="184"/>
      <c r="DD250" s="184"/>
      <c r="DE250" s="184"/>
      <c r="DF250" s="184"/>
      <c r="DG250" s="184"/>
      <c r="DH250" s="184"/>
      <c r="DI250" s="184"/>
      <c r="DJ250" s="184"/>
      <c r="DK250" s="184"/>
      <c r="DL250" s="184"/>
      <c r="DM250" s="184"/>
      <c r="DN250" s="184"/>
    </row>
    <row r="251" spans="1:118" ht="12.75">
      <c r="A251" s="262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184"/>
      <c r="CC251" s="184"/>
      <c r="CD251" s="184"/>
      <c r="CE251" s="184"/>
      <c r="CF251" s="184"/>
      <c r="CG251" s="184"/>
      <c r="CH251" s="184"/>
      <c r="CI251" s="184"/>
      <c r="CJ251" s="184"/>
      <c r="CK251" s="184"/>
      <c r="CL251" s="184"/>
      <c r="CM251" s="184"/>
      <c r="CN251" s="184"/>
      <c r="CO251" s="184"/>
      <c r="CP251" s="184"/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4"/>
      <c r="DE251" s="184"/>
      <c r="DF251" s="184"/>
      <c r="DG251" s="184"/>
      <c r="DH251" s="184"/>
      <c r="DI251" s="184"/>
      <c r="DJ251" s="184"/>
      <c r="DK251" s="184"/>
      <c r="DL251" s="184"/>
      <c r="DM251" s="184"/>
      <c r="DN251" s="184"/>
    </row>
    <row r="253" spans="1:9" ht="12.75">
      <c r="A253" s="262"/>
      <c r="B253" s="194"/>
      <c r="C253" s="195"/>
      <c r="D253" s="195"/>
      <c r="E253" s="195"/>
      <c r="F253" s="195"/>
      <c r="G253" s="196"/>
      <c r="H253" s="182"/>
      <c r="I253" s="183"/>
    </row>
    <row r="254" spans="1:9" ht="12.75">
      <c r="A254" s="259"/>
      <c r="B254" s="107"/>
      <c r="C254" s="52"/>
      <c r="D254" s="52"/>
      <c r="E254" s="52"/>
      <c r="F254" s="52"/>
      <c r="G254" s="52"/>
      <c r="H254" s="60"/>
      <c r="I254" s="99"/>
    </row>
    <row r="255" spans="1:12" s="87" customFormat="1" ht="15" customHeight="1">
      <c r="A255" s="261">
        <v>39122</v>
      </c>
      <c r="B255" s="169"/>
      <c r="C255" s="170"/>
      <c r="E255" s="169">
        <v>31</v>
      </c>
      <c r="F255" s="169"/>
      <c r="G255" s="169"/>
      <c r="H255" s="169"/>
      <c r="L255" s="170" t="s">
        <v>175</v>
      </c>
    </row>
    <row r="256" spans="1:9" s="87" customFormat="1" ht="9.75">
      <c r="A256" s="261"/>
      <c r="B256" s="169"/>
      <c r="C256" s="170"/>
      <c r="D256" s="169"/>
      <c r="E256" s="169"/>
      <c r="F256" s="169"/>
      <c r="G256" s="169"/>
      <c r="H256" s="169"/>
      <c r="I256" s="170"/>
    </row>
    <row r="257" spans="1:12" ht="15">
      <c r="A257" s="589" t="s">
        <v>380</v>
      </c>
      <c r="B257" s="589"/>
      <c r="C257" s="589"/>
      <c r="D257" s="589"/>
      <c r="E257" s="589"/>
      <c r="F257" s="589"/>
      <c r="G257" s="589"/>
      <c r="H257" s="589"/>
      <c r="I257" s="589"/>
      <c r="J257" s="589"/>
      <c r="K257" s="589"/>
      <c r="L257" s="589"/>
    </row>
    <row r="258" spans="1:9" ht="13.5">
      <c r="A258" s="253"/>
      <c r="B258" s="81"/>
      <c r="C258" s="82"/>
      <c r="D258" s="82"/>
      <c r="E258" s="82"/>
      <c r="F258" s="82"/>
      <c r="G258" s="82"/>
      <c r="H258" s="82"/>
      <c r="I258" s="54"/>
    </row>
    <row r="259" spans="1:9" s="87" customFormat="1" ht="10.5" thickBot="1">
      <c r="A259" s="261"/>
      <c r="B259" s="169"/>
      <c r="C259" s="170"/>
      <c r="D259" s="169"/>
      <c r="E259" s="169"/>
      <c r="F259" s="169"/>
      <c r="G259" s="169"/>
      <c r="H259" s="169"/>
      <c r="I259" s="170"/>
    </row>
    <row r="260" spans="1:12" ht="12.75">
      <c r="A260" s="255"/>
      <c r="B260" s="174"/>
      <c r="C260" s="174"/>
      <c r="D260" s="174"/>
      <c r="E260" s="174"/>
      <c r="F260" s="174"/>
      <c r="G260" s="174"/>
      <c r="H260" s="334" t="s">
        <v>169</v>
      </c>
      <c r="I260" s="335" t="s">
        <v>0</v>
      </c>
      <c r="K260" s="334" t="s">
        <v>169</v>
      </c>
      <c r="L260" s="335" t="s">
        <v>0</v>
      </c>
    </row>
    <row r="261" spans="1:12" ht="12.75">
      <c r="A261" s="256" t="s">
        <v>215</v>
      </c>
      <c r="B261" s="158"/>
      <c r="C261" s="149"/>
      <c r="D261" s="150"/>
      <c r="E261" s="149"/>
      <c r="F261" s="149"/>
      <c r="G261" s="149"/>
      <c r="H261" s="336" t="s">
        <v>2</v>
      </c>
      <c r="I261" s="337" t="s">
        <v>2</v>
      </c>
      <c r="K261" s="336" t="s">
        <v>2</v>
      </c>
      <c r="L261" s="337" t="s">
        <v>2</v>
      </c>
    </row>
    <row r="262" spans="1:12" ht="12.75">
      <c r="A262" s="257"/>
      <c r="B262" s="159" t="s">
        <v>110</v>
      </c>
      <c r="C262" s="152"/>
      <c r="D262" s="152"/>
      <c r="E262" s="152"/>
      <c r="F262" s="152"/>
      <c r="G262" s="155"/>
      <c r="H262" s="338">
        <v>2004</v>
      </c>
      <c r="I262" s="339">
        <v>2004</v>
      </c>
      <c r="K262" s="338">
        <v>2007</v>
      </c>
      <c r="L262" s="339">
        <v>2007</v>
      </c>
    </row>
    <row r="263" spans="1:12" ht="12.75">
      <c r="A263" s="258"/>
      <c r="B263" s="160" t="s">
        <v>111</v>
      </c>
      <c r="C263" s="136">
        <v>2004</v>
      </c>
      <c r="D263" s="136">
        <v>2005</v>
      </c>
      <c r="E263" s="361">
        <v>2006</v>
      </c>
      <c r="F263" s="361">
        <v>2007</v>
      </c>
      <c r="G263" s="406">
        <v>2008</v>
      </c>
      <c r="H263" s="471" t="s">
        <v>354</v>
      </c>
      <c r="I263" s="472" t="s">
        <v>354</v>
      </c>
      <c r="K263" s="471" t="s">
        <v>354</v>
      </c>
      <c r="L263" s="472" t="s">
        <v>354</v>
      </c>
    </row>
    <row r="264" spans="1:12" ht="12.75">
      <c r="A264" s="324" t="s">
        <v>112</v>
      </c>
      <c r="B264" s="55">
        <v>70001</v>
      </c>
      <c r="C264" s="167">
        <v>0</v>
      </c>
      <c r="D264" s="167">
        <v>0</v>
      </c>
      <c r="E264" s="331">
        <v>2</v>
      </c>
      <c r="F264" s="331">
        <v>2</v>
      </c>
      <c r="G264" s="331">
        <v>4</v>
      </c>
      <c r="H264" s="340">
        <f>(G264-C264)</f>
        <v>4</v>
      </c>
      <c r="I264" s="341">
        <v>0</v>
      </c>
      <c r="K264" s="344">
        <f>(G264-F264)</f>
        <v>2</v>
      </c>
      <c r="L264" s="345">
        <f>(G264/F264)-1</f>
        <v>1</v>
      </c>
    </row>
    <row r="265" spans="1:12" ht="12.75">
      <c r="A265" s="324" t="s">
        <v>113</v>
      </c>
      <c r="B265" s="55">
        <v>70002</v>
      </c>
      <c r="C265" s="328">
        <v>0</v>
      </c>
      <c r="D265" s="167">
        <v>2</v>
      </c>
      <c r="E265" s="331">
        <v>0</v>
      </c>
      <c r="F265" s="331">
        <v>0</v>
      </c>
      <c r="G265" s="331">
        <v>1</v>
      </c>
      <c r="H265" s="340">
        <f aca="true" t="shared" si="16" ref="H265:H311">(G265-C265)</f>
        <v>1</v>
      </c>
      <c r="I265" s="341">
        <v>0</v>
      </c>
      <c r="K265" s="344">
        <f aca="true" t="shared" si="17" ref="K265:K312">(G265-F265)</f>
        <v>1</v>
      </c>
      <c r="L265" s="345">
        <v>0</v>
      </c>
    </row>
    <row r="266" spans="1:12" ht="12.75">
      <c r="A266" s="324" t="s">
        <v>114</v>
      </c>
      <c r="B266" s="55">
        <v>70003</v>
      </c>
      <c r="C266" s="328">
        <v>2</v>
      </c>
      <c r="D266" s="167">
        <v>2</v>
      </c>
      <c r="E266" s="331">
        <v>1</v>
      </c>
      <c r="F266" s="331">
        <v>1</v>
      </c>
      <c r="G266" s="331">
        <v>1</v>
      </c>
      <c r="H266" s="393">
        <f t="shared" si="16"/>
        <v>-1</v>
      </c>
      <c r="I266" s="394">
        <f aca="true" t="shared" si="18" ref="I266:I311">(G266/C266)-1</f>
        <v>-0.5</v>
      </c>
      <c r="K266" s="344">
        <f t="shared" si="17"/>
        <v>0</v>
      </c>
      <c r="L266" s="345">
        <f>(G266/F266)-1</f>
        <v>0</v>
      </c>
    </row>
    <row r="267" spans="1:12" ht="12.75">
      <c r="A267" s="324" t="s">
        <v>115</v>
      </c>
      <c r="B267" s="55">
        <v>70005</v>
      </c>
      <c r="C267" s="328">
        <v>1</v>
      </c>
      <c r="D267" s="167">
        <v>0</v>
      </c>
      <c r="E267" s="331">
        <v>1</v>
      </c>
      <c r="F267" s="331">
        <v>0</v>
      </c>
      <c r="G267" s="331">
        <v>1</v>
      </c>
      <c r="H267" s="340">
        <f t="shared" si="16"/>
        <v>0</v>
      </c>
      <c r="I267" s="341">
        <f t="shared" si="18"/>
        <v>0</v>
      </c>
      <c r="K267" s="344">
        <f t="shared" si="17"/>
        <v>1</v>
      </c>
      <c r="L267" s="345">
        <v>0</v>
      </c>
    </row>
    <row r="268" spans="1:12" ht="12.75">
      <c r="A268" s="324" t="s">
        <v>116</v>
      </c>
      <c r="B268" s="55">
        <v>70006</v>
      </c>
      <c r="C268" s="328">
        <v>1</v>
      </c>
      <c r="D268" s="167">
        <v>0</v>
      </c>
      <c r="E268" s="331">
        <v>0</v>
      </c>
      <c r="F268" s="331">
        <v>1</v>
      </c>
      <c r="G268" s="331">
        <v>0</v>
      </c>
      <c r="H268" s="393">
        <f t="shared" si="16"/>
        <v>-1</v>
      </c>
      <c r="I268" s="394">
        <f t="shared" si="18"/>
        <v>-1</v>
      </c>
      <c r="K268" s="391">
        <f t="shared" si="17"/>
        <v>-1</v>
      </c>
      <c r="L268" s="392">
        <v>0</v>
      </c>
    </row>
    <row r="269" spans="1:12" ht="12.75">
      <c r="A269" s="324" t="s">
        <v>117</v>
      </c>
      <c r="B269" s="55">
        <v>70037</v>
      </c>
      <c r="C269" s="328">
        <v>0</v>
      </c>
      <c r="D269" s="167">
        <v>0</v>
      </c>
      <c r="E269" s="331">
        <v>0</v>
      </c>
      <c r="F269" s="331">
        <v>0</v>
      </c>
      <c r="G269" s="331">
        <v>0</v>
      </c>
      <c r="H269" s="340">
        <f t="shared" si="16"/>
        <v>0</v>
      </c>
      <c r="I269" s="341">
        <v>0</v>
      </c>
      <c r="K269" s="344">
        <f t="shared" si="17"/>
        <v>0</v>
      </c>
      <c r="L269" s="345">
        <v>0</v>
      </c>
    </row>
    <row r="270" spans="1:12" ht="12.75">
      <c r="A270" s="324" t="s">
        <v>118</v>
      </c>
      <c r="B270" s="55">
        <v>70043</v>
      </c>
      <c r="C270" s="328">
        <v>1</v>
      </c>
      <c r="D270" s="167">
        <v>0</v>
      </c>
      <c r="E270" s="331">
        <v>2</v>
      </c>
      <c r="F270" s="331">
        <v>0</v>
      </c>
      <c r="G270" s="331">
        <v>1</v>
      </c>
      <c r="H270" s="340">
        <f t="shared" si="16"/>
        <v>0</v>
      </c>
      <c r="I270" s="341">
        <f t="shared" si="18"/>
        <v>0</v>
      </c>
      <c r="J270" s="2"/>
      <c r="K270" s="344">
        <f t="shared" si="17"/>
        <v>1</v>
      </c>
      <c r="L270" s="345">
        <v>0</v>
      </c>
    </row>
    <row r="271" spans="1:12" ht="12.75">
      <c r="A271" s="324" t="s">
        <v>154</v>
      </c>
      <c r="B271" s="55">
        <v>70047</v>
      </c>
      <c r="C271" s="328">
        <v>0</v>
      </c>
      <c r="D271" s="167">
        <v>0</v>
      </c>
      <c r="E271" s="331">
        <v>0</v>
      </c>
      <c r="F271" s="331">
        <v>0</v>
      </c>
      <c r="G271" s="331">
        <v>0</v>
      </c>
      <c r="H271" s="340">
        <f t="shared" si="16"/>
        <v>0</v>
      </c>
      <c r="I271" s="341">
        <v>0</v>
      </c>
      <c r="K271" s="344">
        <f t="shared" si="17"/>
        <v>0</v>
      </c>
      <c r="L271" s="345">
        <v>0</v>
      </c>
    </row>
    <row r="272" spans="1:12" ht="12.75">
      <c r="A272" s="324" t="s">
        <v>119</v>
      </c>
      <c r="B272" s="55">
        <v>70053</v>
      </c>
      <c r="C272" s="328">
        <v>0</v>
      </c>
      <c r="D272" s="167">
        <v>0</v>
      </c>
      <c r="E272" s="331">
        <v>0</v>
      </c>
      <c r="F272" s="331">
        <v>1</v>
      </c>
      <c r="G272" s="331">
        <v>0</v>
      </c>
      <c r="H272" s="340">
        <f t="shared" si="16"/>
        <v>0</v>
      </c>
      <c r="I272" s="341">
        <v>0</v>
      </c>
      <c r="K272" s="391">
        <f t="shared" si="17"/>
        <v>-1</v>
      </c>
      <c r="L272" s="392">
        <v>0</v>
      </c>
    </row>
    <row r="273" spans="1:12" ht="12.75">
      <c r="A273" s="324" t="s">
        <v>120</v>
      </c>
      <c r="B273" s="55">
        <v>70056</v>
      </c>
      <c r="C273" s="167">
        <v>0</v>
      </c>
      <c r="D273" s="167">
        <v>0</v>
      </c>
      <c r="E273" s="331">
        <v>2</v>
      </c>
      <c r="F273" s="331">
        <v>1</v>
      </c>
      <c r="G273" s="331">
        <v>0</v>
      </c>
      <c r="H273" s="340">
        <f t="shared" si="16"/>
        <v>0</v>
      </c>
      <c r="I273" s="341">
        <v>0</v>
      </c>
      <c r="K273" s="391">
        <f t="shared" si="17"/>
        <v>-1</v>
      </c>
      <c r="L273" s="392">
        <v>0</v>
      </c>
    </row>
    <row r="274" spans="1:12" ht="12.75">
      <c r="A274" s="324" t="s">
        <v>121</v>
      </c>
      <c r="B274" s="55">
        <v>70058</v>
      </c>
      <c r="C274" s="167">
        <v>0</v>
      </c>
      <c r="D274" s="167">
        <v>0</v>
      </c>
      <c r="E274" s="331">
        <v>2</v>
      </c>
      <c r="F274" s="331">
        <v>0</v>
      </c>
      <c r="G274" s="331">
        <v>1</v>
      </c>
      <c r="H274" s="340">
        <f t="shared" si="16"/>
        <v>1</v>
      </c>
      <c r="I274" s="341">
        <v>0</v>
      </c>
      <c r="J274" s="2"/>
      <c r="K274" s="344">
        <f t="shared" si="17"/>
        <v>1</v>
      </c>
      <c r="L274" s="345">
        <v>0</v>
      </c>
    </row>
    <row r="275" spans="1:12" ht="12.75">
      <c r="A275" s="324" t="s">
        <v>122</v>
      </c>
      <c r="B275" s="55">
        <v>70062</v>
      </c>
      <c r="C275" s="328">
        <v>1</v>
      </c>
      <c r="D275" s="167">
        <v>0</v>
      </c>
      <c r="E275" s="331">
        <v>0</v>
      </c>
      <c r="F275" s="331">
        <v>0</v>
      </c>
      <c r="G275" s="331">
        <v>0</v>
      </c>
      <c r="H275" s="393">
        <f t="shared" si="16"/>
        <v>-1</v>
      </c>
      <c r="I275" s="394">
        <f t="shared" si="18"/>
        <v>-1</v>
      </c>
      <c r="J275" s="2"/>
      <c r="K275" s="344">
        <f t="shared" si="17"/>
        <v>0</v>
      </c>
      <c r="L275" s="345">
        <v>0</v>
      </c>
    </row>
    <row r="276" spans="1:12" ht="12.75">
      <c r="A276" s="324" t="s">
        <v>123</v>
      </c>
      <c r="B276" s="55">
        <v>70065</v>
      </c>
      <c r="C276" s="328">
        <v>1</v>
      </c>
      <c r="D276" s="167">
        <v>2</v>
      </c>
      <c r="E276" s="331">
        <v>1</v>
      </c>
      <c r="F276" s="331">
        <v>0</v>
      </c>
      <c r="G276" s="331">
        <v>1</v>
      </c>
      <c r="H276" s="340">
        <f t="shared" si="16"/>
        <v>0</v>
      </c>
      <c r="I276" s="341">
        <f t="shared" si="18"/>
        <v>0</v>
      </c>
      <c r="K276" s="344">
        <f t="shared" si="17"/>
        <v>1</v>
      </c>
      <c r="L276" s="345">
        <v>0</v>
      </c>
    </row>
    <row r="277" spans="1:12" ht="12.75">
      <c r="A277" s="324" t="s">
        <v>124</v>
      </c>
      <c r="B277" s="55">
        <v>70068</v>
      </c>
      <c r="C277" s="328">
        <v>1</v>
      </c>
      <c r="D277" s="167">
        <v>1</v>
      </c>
      <c r="E277" s="331">
        <v>0</v>
      </c>
      <c r="F277" s="331">
        <v>1</v>
      </c>
      <c r="G277" s="331">
        <v>2</v>
      </c>
      <c r="H277" s="340">
        <f t="shared" si="16"/>
        <v>1</v>
      </c>
      <c r="I277" s="341">
        <f t="shared" si="18"/>
        <v>1</v>
      </c>
      <c r="K277" s="344">
        <f t="shared" si="17"/>
        <v>1</v>
      </c>
      <c r="L277" s="345">
        <v>0</v>
      </c>
    </row>
    <row r="278" spans="1:12" ht="12.75">
      <c r="A278" s="324" t="s">
        <v>125</v>
      </c>
      <c r="B278" s="55">
        <v>70072</v>
      </c>
      <c r="C278" s="328">
        <v>2</v>
      </c>
      <c r="D278" s="167">
        <v>2</v>
      </c>
      <c r="E278" s="331">
        <v>1</v>
      </c>
      <c r="F278" s="331">
        <v>1</v>
      </c>
      <c r="G278" s="331">
        <v>1</v>
      </c>
      <c r="H278" s="393">
        <f t="shared" si="16"/>
        <v>-1</v>
      </c>
      <c r="I278" s="394">
        <f t="shared" si="18"/>
        <v>-0.5</v>
      </c>
      <c r="K278" s="344">
        <f t="shared" si="17"/>
        <v>0</v>
      </c>
      <c r="L278" s="345">
        <f>(G278/F278)-1</f>
        <v>0</v>
      </c>
    </row>
    <row r="279" spans="1:12" ht="12.75">
      <c r="A279" s="324" t="s">
        <v>126</v>
      </c>
      <c r="B279" s="55">
        <v>70094</v>
      </c>
      <c r="C279" s="328">
        <v>1</v>
      </c>
      <c r="D279" s="167">
        <v>0</v>
      </c>
      <c r="E279" s="331">
        <v>0</v>
      </c>
      <c r="F279" s="331">
        <v>0</v>
      </c>
      <c r="G279" s="331">
        <v>0</v>
      </c>
      <c r="H279" s="393">
        <f t="shared" si="16"/>
        <v>-1</v>
      </c>
      <c r="I279" s="394">
        <f t="shared" si="18"/>
        <v>-1</v>
      </c>
      <c r="J279" s="2"/>
      <c r="K279" s="344">
        <f t="shared" si="17"/>
        <v>0</v>
      </c>
      <c r="L279" s="345">
        <v>0</v>
      </c>
    </row>
    <row r="280" spans="1:12" ht="12.75">
      <c r="A280" s="324" t="s">
        <v>127</v>
      </c>
      <c r="B280" s="55">
        <v>70114</v>
      </c>
      <c r="C280" s="167">
        <v>0</v>
      </c>
      <c r="D280" s="167">
        <v>0</v>
      </c>
      <c r="E280" s="331">
        <v>1</v>
      </c>
      <c r="F280" s="331">
        <v>0</v>
      </c>
      <c r="G280" s="331">
        <v>0</v>
      </c>
      <c r="H280" s="340">
        <f t="shared" si="16"/>
        <v>0</v>
      </c>
      <c r="I280" s="341">
        <v>0</v>
      </c>
      <c r="J280" s="2"/>
      <c r="K280" s="344">
        <f t="shared" si="17"/>
        <v>0</v>
      </c>
      <c r="L280" s="345">
        <v>0</v>
      </c>
    </row>
    <row r="281" spans="1:12" ht="12.75">
      <c r="A281" s="324" t="s">
        <v>128</v>
      </c>
      <c r="B281" s="55">
        <v>70115</v>
      </c>
      <c r="C281" s="328">
        <v>0</v>
      </c>
      <c r="D281" s="167">
        <v>0</v>
      </c>
      <c r="E281" s="331">
        <v>0</v>
      </c>
      <c r="F281" s="331">
        <v>2</v>
      </c>
      <c r="G281" s="331">
        <v>0</v>
      </c>
      <c r="H281" s="340">
        <f t="shared" si="16"/>
        <v>0</v>
      </c>
      <c r="I281" s="341">
        <v>0</v>
      </c>
      <c r="K281" s="391">
        <f t="shared" si="17"/>
        <v>-2</v>
      </c>
      <c r="L281" s="392">
        <v>0</v>
      </c>
    </row>
    <row r="282" spans="1:12" ht="12.75">
      <c r="A282" s="62" t="s">
        <v>129</v>
      </c>
      <c r="B282" s="55">
        <v>70116</v>
      </c>
      <c r="C282" s="167">
        <v>0</v>
      </c>
      <c r="D282" s="167">
        <v>0</v>
      </c>
      <c r="E282" s="167">
        <v>0</v>
      </c>
      <c r="F282" s="167">
        <v>0</v>
      </c>
      <c r="G282" s="167">
        <v>0</v>
      </c>
      <c r="H282" s="340">
        <f t="shared" si="16"/>
        <v>0</v>
      </c>
      <c r="I282" s="341">
        <v>0</v>
      </c>
      <c r="K282" s="344">
        <f t="shared" si="17"/>
        <v>0</v>
      </c>
      <c r="L282" s="345">
        <v>0</v>
      </c>
    </row>
    <row r="283" spans="1:12" ht="12.75">
      <c r="A283" s="62" t="s">
        <v>172</v>
      </c>
      <c r="B283" s="55">
        <v>70117</v>
      </c>
      <c r="C283" s="328">
        <v>1</v>
      </c>
      <c r="D283" s="167">
        <v>1</v>
      </c>
      <c r="E283" s="331">
        <v>1</v>
      </c>
      <c r="F283" s="331">
        <v>0</v>
      </c>
      <c r="G283" s="331">
        <v>1</v>
      </c>
      <c r="H283" s="340">
        <f t="shared" si="16"/>
        <v>0</v>
      </c>
      <c r="I283" s="341">
        <f t="shared" si="18"/>
        <v>0</v>
      </c>
      <c r="J283" s="2"/>
      <c r="K283" s="344">
        <f t="shared" si="17"/>
        <v>1</v>
      </c>
      <c r="L283" s="345">
        <v>0</v>
      </c>
    </row>
    <row r="284" spans="1:12" ht="12.75">
      <c r="A284" s="324" t="s">
        <v>130</v>
      </c>
      <c r="B284" s="55">
        <v>70118</v>
      </c>
      <c r="C284" s="328">
        <v>0</v>
      </c>
      <c r="D284" s="167">
        <v>0</v>
      </c>
      <c r="E284" s="331">
        <v>0</v>
      </c>
      <c r="F284" s="331">
        <v>0</v>
      </c>
      <c r="G284" s="331">
        <v>1</v>
      </c>
      <c r="H284" s="340">
        <f t="shared" si="16"/>
        <v>1</v>
      </c>
      <c r="I284" s="341">
        <v>0</v>
      </c>
      <c r="J284" s="2"/>
      <c r="K284" s="344">
        <f t="shared" si="17"/>
        <v>1</v>
      </c>
      <c r="L284" s="345">
        <v>0</v>
      </c>
    </row>
    <row r="285" spans="1:12" ht="12.75">
      <c r="A285" s="324" t="s">
        <v>131</v>
      </c>
      <c r="B285" s="55">
        <v>70119</v>
      </c>
      <c r="C285" s="328">
        <v>0</v>
      </c>
      <c r="D285" s="167">
        <v>0</v>
      </c>
      <c r="E285" s="331">
        <v>1</v>
      </c>
      <c r="F285" s="331">
        <v>0</v>
      </c>
      <c r="G285" s="331">
        <v>0</v>
      </c>
      <c r="H285" s="340">
        <f t="shared" si="16"/>
        <v>0</v>
      </c>
      <c r="I285" s="341">
        <v>0</v>
      </c>
      <c r="J285" s="2"/>
      <c r="K285" s="344">
        <f t="shared" si="17"/>
        <v>0</v>
      </c>
      <c r="L285" s="345">
        <v>0</v>
      </c>
    </row>
    <row r="286" spans="1:12" ht="12.75">
      <c r="A286" s="324" t="s">
        <v>132</v>
      </c>
      <c r="B286" s="55">
        <v>70121</v>
      </c>
      <c r="C286" s="328">
        <v>0</v>
      </c>
      <c r="D286" s="167">
        <v>1</v>
      </c>
      <c r="E286" s="331">
        <v>0</v>
      </c>
      <c r="F286" s="331">
        <v>0</v>
      </c>
      <c r="G286" s="331">
        <v>0</v>
      </c>
      <c r="H286" s="340">
        <f t="shared" si="16"/>
        <v>0</v>
      </c>
      <c r="I286" s="341">
        <v>0</v>
      </c>
      <c r="K286" s="344">
        <f t="shared" si="17"/>
        <v>0</v>
      </c>
      <c r="L286" s="345">
        <v>0</v>
      </c>
    </row>
    <row r="287" spans="1:12" ht="12.75">
      <c r="A287" s="324" t="s">
        <v>133</v>
      </c>
      <c r="B287" s="55">
        <v>70122</v>
      </c>
      <c r="C287" s="328">
        <v>2</v>
      </c>
      <c r="D287" s="167">
        <v>2</v>
      </c>
      <c r="E287" s="331">
        <v>1</v>
      </c>
      <c r="F287" s="331">
        <v>0</v>
      </c>
      <c r="G287" s="331">
        <v>1</v>
      </c>
      <c r="H287" s="393">
        <f t="shared" si="16"/>
        <v>-1</v>
      </c>
      <c r="I287" s="394">
        <f t="shared" si="18"/>
        <v>-0.5</v>
      </c>
      <c r="K287" s="344">
        <f t="shared" si="17"/>
        <v>1</v>
      </c>
      <c r="L287" s="345">
        <v>0</v>
      </c>
    </row>
    <row r="288" spans="1:12" ht="12.75">
      <c r="A288" s="324" t="s">
        <v>134</v>
      </c>
      <c r="B288" s="55">
        <v>70123</v>
      </c>
      <c r="C288" s="328">
        <v>1</v>
      </c>
      <c r="D288" s="167">
        <v>1</v>
      </c>
      <c r="E288" s="331">
        <v>0</v>
      </c>
      <c r="F288" s="331">
        <v>0</v>
      </c>
      <c r="G288" s="331">
        <v>0</v>
      </c>
      <c r="H288" s="393">
        <f t="shared" si="16"/>
        <v>-1</v>
      </c>
      <c r="I288" s="394">
        <f t="shared" si="18"/>
        <v>-1</v>
      </c>
      <c r="K288" s="344">
        <f t="shared" si="17"/>
        <v>0</v>
      </c>
      <c r="L288" s="345">
        <v>0</v>
      </c>
    </row>
    <row r="289" spans="1:12" ht="12.75">
      <c r="A289" s="324" t="s">
        <v>135</v>
      </c>
      <c r="B289" s="55">
        <v>70124</v>
      </c>
      <c r="C289" s="167">
        <v>0</v>
      </c>
      <c r="D289" s="167">
        <v>0</v>
      </c>
      <c r="E289" s="331">
        <v>1</v>
      </c>
      <c r="F289" s="331">
        <v>0</v>
      </c>
      <c r="G289" s="331">
        <v>0</v>
      </c>
      <c r="H289" s="340">
        <f t="shared" si="16"/>
        <v>0</v>
      </c>
      <c r="I289" s="341">
        <v>0</v>
      </c>
      <c r="K289" s="344">
        <f t="shared" si="17"/>
        <v>0</v>
      </c>
      <c r="L289" s="345">
        <v>0</v>
      </c>
    </row>
    <row r="290" spans="1:12" ht="12.75">
      <c r="A290" s="324" t="s">
        <v>136</v>
      </c>
      <c r="B290" s="55">
        <v>70125</v>
      </c>
      <c r="C290" s="167">
        <v>0</v>
      </c>
      <c r="D290" s="167">
        <v>0</v>
      </c>
      <c r="E290" s="167">
        <v>0</v>
      </c>
      <c r="F290" s="167">
        <v>0</v>
      </c>
      <c r="G290" s="167">
        <v>0</v>
      </c>
      <c r="H290" s="340">
        <f t="shared" si="16"/>
        <v>0</v>
      </c>
      <c r="I290" s="341">
        <v>0</v>
      </c>
      <c r="K290" s="344">
        <f t="shared" si="17"/>
        <v>0</v>
      </c>
      <c r="L290" s="345">
        <v>0</v>
      </c>
    </row>
    <row r="291" spans="1:12" ht="12.75">
      <c r="A291" s="324" t="s">
        <v>137</v>
      </c>
      <c r="B291" s="55">
        <v>70126</v>
      </c>
      <c r="C291" s="328">
        <v>1</v>
      </c>
      <c r="D291" s="167">
        <v>1</v>
      </c>
      <c r="E291" s="331">
        <v>1</v>
      </c>
      <c r="F291" s="331">
        <v>0</v>
      </c>
      <c r="G291" s="331">
        <v>1</v>
      </c>
      <c r="H291" s="340">
        <f t="shared" si="16"/>
        <v>0</v>
      </c>
      <c r="I291" s="341">
        <f t="shared" si="18"/>
        <v>0</v>
      </c>
      <c r="J291" s="2"/>
      <c r="K291" s="344">
        <f t="shared" si="17"/>
        <v>1</v>
      </c>
      <c r="L291" s="345">
        <v>0</v>
      </c>
    </row>
    <row r="292" spans="1:12" ht="12.75" customHeight="1">
      <c r="A292" s="62" t="s">
        <v>138</v>
      </c>
      <c r="B292" s="55">
        <v>70127</v>
      </c>
      <c r="C292" s="328">
        <v>2</v>
      </c>
      <c r="D292" s="167">
        <v>1</v>
      </c>
      <c r="E292" s="331">
        <v>1</v>
      </c>
      <c r="F292" s="331">
        <v>0</v>
      </c>
      <c r="G292" s="331">
        <v>1</v>
      </c>
      <c r="H292" s="393">
        <f t="shared" si="16"/>
        <v>-1</v>
      </c>
      <c r="I292" s="394">
        <f t="shared" si="18"/>
        <v>-0.5</v>
      </c>
      <c r="J292" s="2"/>
      <c r="K292" s="344">
        <f t="shared" si="17"/>
        <v>1</v>
      </c>
      <c r="L292" s="345">
        <v>0</v>
      </c>
    </row>
    <row r="293" spans="1:12" ht="12.75">
      <c r="A293" s="324" t="s">
        <v>139</v>
      </c>
      <c r="B293" s="55">
        <v>70128</v>
      </c>
      <c r="C293" s="328">
        <v>1</v>
      </c>
      <c r="D293" s="167">
        <v>0</v>
      </c>
      <c r="E293" s="331">
        <v>2</v>
      </c>
      <c r="F293" s="331">
        <v>1</v>
      </c>
      <c r="G293" s="331">
        <v>1</v>
      </c>
      <c r="H293" s="340">
        <f t="shared" si="16"/>
        <v>0</v>
      </c>
      <c r="I293" s="341">
        <f t="shared" si="18"/>
        <v>0</v>
      </c>
      <c r="J293" s="2"/>
      <c r="K293" s="344">
        <f t="shared" si="17"/>
        <v>0</v>
      </c>
      <c r="L293" s="345">
        <v>0</v>
      </c>
    </row>
    <row r="294" spans="1:12" ht="12.75">
      <c r="A294" s="324" t="s">
        <v>140</v>
      </c>
      <c r="B294" s="55">
        <v>70129</v>
      </c>
      <c r="C294" s="328">
        <v>2</v>
      </c>
      <c r="D294" s="167">
        <v>4</v>
      </c>
      <c r="E294" s="331">
        <v>0</v>
      </c>
      <c r="F294" s="331">
        <v>3</v>
      </c>
      <c r="G294" s="331">
        <v>1</v>
      </c>
      <c r="H294" s="393">
        <f t="shared" si="16"/>
        <v>-1</v>
      </c>
      <c r="I294" s="394">
        <f t="shared" si="18"/>
        <v>-0.5</v>
      </c>
      <c r="J294" s="352"/>
      <c r="K294" s="391">
        <f t="shared" si="17"/>
        <v>-2</v>
      </c>
      <c r="L294" s="392">
        <v>0</v>
      </c>
    </row>
    <row r="295" spans="1:12" ht="12.75">
      <c r="A295" s="324" t="s">
        <v>171</v>
      </c>
      <c r="B295" s="55">
        <v>70130</v>
      </c>
      <c r="C295" s="328">
        <v>0</v>
      </c>
      <c r="D295" s="167">
        <v>1</v>
      </c>
      <c r="E295" s="331">
        <v>0</v>
      </c>
      <c r="F295" s="331">
        <v>1</v>
      </c>
      <c r="G295" s="331">
        <v>2</v>
      </c>
      <c r="H295" s="340">
        <f t="shared" si="16"/>
        <v>2</v>
      </c>
      <c r="I295" s="341">
        <v>0</v>
      </c>
      <c r="K295" s="344">
        <f t="shared" si="17"/>
        <v>1</v>
      </c>
      <c r="L295" s="345">
        <v>0</v>
      </c>
    </row>
    <row r="296" spans="1:12" ht="12.75">
      <c r="A296" s="324" t="s">
        <v>141</v>
      </c>
      <c r="B296" s="55">
        <v>70131</v>
      </c>
      <c r="C296" s="328">
        <v>0</v>
      </c>
      <c r="D296" s="167">
        <v>1</v>
      </c>
      <c r="E296" s="331">
        <v>2</v>
      </c>
      <c r="F296" s="331">
        <v>0</v>
      </c>
      <c r="G296" s="331">
        <v>0</v>
      </c>
      <c r="H296" s="340">
        <f t="shared" si="16"/>
        <v>0</v>
      </c>
      <c r="I296" s="341">
        <v>0</v>
      </c>
      <c r="K296" s="344">
        <f t="shared" si="17"/>
        <v>0</v>
      </c>
      <c r="L296" s="345">
        <v>0</v>
      </c>
    </row>
    <row r="297" spans="1:12" ht="12.75">
      <c r="A297" s="324" t="s">
        <v>101</v>
      </c>
      <c r="B297" s="55">
        <v>70420</v>
      </c>
      <c r="C297" s="328">
        <v>40</v>
      </c>
      <c r="D297" s="167">
        <v>36</v>
      </c>
      <c r="E297" s="331">
        <v>30</v>
      </c>
      <c r="F297" s="331">
        <v>32</v>
      </c>
      <c r="G297" s="331">
        <v>45</v>
      </c>
      <c r="H297" s="340">
        <f t="shared" si="16"/>
        <v>5</v>
      </c>
      <c r="I297" s="341">
        <f t="shared" si="18"/>
        <v>0.125</v>
      </c>
      <c r="K297" s="344">
        <f t="shared" si="17"/>
        <v>13</v>
      </c>
      <c r="L297" s="345">
        <f aca="true" t="shared" si="19" ref="L297:L312">(G297/F297)-1</f>
        <v>0.40625</v>
      </c>
    </row>
    <row r="298" spans="1:12" ht="12.75">
      <c r="A298" s="324" t="s">
        <v>220</v>
      </c>
      <c r="B298" s="55">
        <v>70427</v>
      </c>
      <c r="C298" s="328">
        <v>21</v>
      </c>
      <c r="D298" s="167">
        <v>27</v>
      </c>
      <c r="E298" s="331">
        <v>34</v>
      </c>
      <c r="F298" s="331">
        <v>35</v>
      </c>
      <c r="G298" s="331">
        <v>33</v>
      </c>
      <c r="H298" s="340">
        <f t="shared" si="16"/>
        <v>12</v>
      </c>
      <c r="I298" s="341">
        <f t="shared" si="18"/>
        <v>0.5714285714285714</v>
      </c>
      <c r="K298" s="391">
        <f t="shared" si="17"/>
        <v>-2</v>
      </c>
      <c r="L298" s="392">
        <f t="shared" si="19"/>
        <v>-0.05714285714285716</v>
      </c>
    </row>
    <row r="299" spans="1:12" ht="12.75">
      <c r="A299" s="324" t="s">
        <v>222</v>
      </c>
      <c r="B299" s="55">
        <v>70433</v>
      </c>
      <c r="C299" s="328">
        <v>97</v>
      </c>
      <c r="D299" s="167">
        <v>112</v>
      </c>
      <c r="E299" s="331">
        <v>94</v>
      </c>
      <c r="F299" s="331">
        <v>106</v>
      </c>
      <c r="G299" s="331">
        <v>130</v>
      </c>
      <c r="H299" s="340">
        <f t="shared" si="16"/>
        <v>33</v>
      </c>
      <c r="I299" s="341">
        <f t="shared" si="18"/>
        <v>0.3402061855670102</v>
      </c>
      <c r="K299" s="344">
        <f t="shared" si="17"/>
        <v>24</v>
      </c>
      <c r="L299" s="345">
        <f t="shared" si="19"/>
        <v>0.2264150943396226</v>
      </c>
    </row>
    <row r="300" spans="1:12" ht="12.75">
      <c r="A300" s="324" t="s">
        <v>222</v>
      </c>
      <c r="B300" s="55">
        <v>70435</v>
      </c>
      <c r="C300" s="328">
        <v>31</v>
      </c>
      <c r="D300" s="167">
        <v>48</v>
      </c>
      <c r="E300" s="331">
        <v>40</v>
      </c>
      <c r="F300" s="331">
        <v>47</v>
      </c>
      <c r="G300" s="331">
        <v>81</v>
      </c>
      <c r="H300" s="340">
        <f t="shared" si="16"/>
        <v>50</v>
      </c>
      <c r="I300" s="341">
        <f t="shared" si="18"/>
        <v>1.6129032258064515</v>
      </c>
      <c r="K300" s="344">
        <f t="shared" si="17"/>
        <v>34</v>
      </c>
      <c r="L300" s="345">
        <f t="shared" si="19"/>
        <v>0.7234042553191489</v>
      </c>
    </row>
    <row r="301" spans="1:12" ht="12.75">
      <c r="A301" s="324" t="s">
        <v>101</v>
      </c>
      <c r="B301" s="55">
        <v>70445</v>
      </c>
      <c r="C301" s="328">
        <v>61</v>
      </c>
      <c r="D301" s="167">
        <v>57</v>
      </c>
      <c r="E301" s="331">
        <v>33</v>
      </c>
      <c r="F301" s="331">
        <v>55</v>
      </c>
      <c r="G301" s="331">
        <v>64</v>
      </c>
      <c r="H301" s="340">
        <f t="shared" si="16"/>
        <v>3</v>
      </c>
      <c r="I301" s="341">
        <f t="shared" si="18"/>
        <v>0.049180327868852514</v>
      </c>
      <c r="K301" s="344">
        <f t="shared" si="17"/>
        <v>9</v>
      </c>
      <c r="L301" s="345">
        <f t="shared" si="19"/>
        <v>0.16363636363636358</v>
      </c>
    </row>
    <row r="302" spans="1:12" ht="12.75">
      <c r="A302" s="324" t="s">
        <v>101</v>
      </c>
      <c r="B302" s="55">
        <v>70448</v>
      </c>
      <c r="C302" s="328">
        <v>23</v>
      </c>
      <c r="D302" s="167">
        <v>56</v>
      </c>
      <c r="E302" s="331">
        <v>62</v>
      </c>
      <c r="F302" s="331">
        <v>70</v>
      </c>
      <c r="G302" s="331">
        <v>88</v>
      </c>
      <c r="H302" s="340">
        <f t="shared" si="16"/>
        <v>65</v>
      </c>
      <c r="I302" s="341">
        <f t="shared" si="18"/>
        <v>2.8260869565217392</v>
      </c>
      <c r="K302" s="344">
        <f t="shared" si="17"/>
        <v>18</v>
      </c>
      <c r="L302" s="345">
        <f t="shared" si="19"/>
        <v>0.2571428571428571</v>
      </c>
    </row>
    <row r="303" spans="1:12" ht="12.75">
      <c r="A303" s="324" t="s">
        <v>101</v>
      </c>
      <c r="B303" s="55">
        <v>70452</v>
      </c>
      <c r="C303" s="328">
        <v>69</v>
      </c>
      <c r="D303" s="167">
        <v>72</v>
      </c>
      <c r="E303" s="331">
        <v>46</v>
      </c>
      <c r="F303" s="331">
        <v>59</v>
      </c>
      <c r="G303" s="331">
        <v>87</v>
      </c>
      <c r="H303" s="340">
        <f t="shared" si="16"/>
        <v>18</v>
      </c>
      <c r="I303" s="341">
        <f t="shared" si="18"/>
        <v>0.26086956521739135</v>
      </c>
      <c r="K303" s="344">
        <f t="shared" si="17"/>
        <v>28</v>
      </c>
      <c r="L303" s="345">
        <f t="shared" si="19"/>
        <v>0.47457627118644075</v>
      </c>
    </row>
    <row r="304" spans="1:12" ht="12.75">
      <c r="A304" s="324" t="s">
        <v>142</v>
      </c>
      <c r="B304" s="55">
        <v>70458</v>
      </c>
      <c r="C304" s="328">
        <v>296</v>
      </c>
      <c r="D304" s="167">
        <v>282</v>
      </c>
      <c r="E304" s="331">
        <v>157</v>
      </c>
      <c r="F304" s="331">
        <v>192</v>
      </c>
      <c r="G304" s="331">
        <v>212</v>
      </c>
      <c r="H304" s="393">
        <f t="shared" si="16"/>
        <v>-84</v>
      </c>
      <c r="I304" s="394">
        <f t="shared" si="18"/>
        <v>-0.28378378378378377</v>
      </c>
      <c r="K304" s="344">
        <f t="shared" si="17"/>
        <v>20</v>
      </c>
      <c r="L304" s="345">
        <f t="shared" si="19"/>
        <v>0.10416666666666674</v>
      </c>
    </row>
    <row r="305" spans="1:12" ht="12.75">
      <c r="A305" s="324" t="s">
        <v>142</v>
      </c>
      <c r="B305" s="55">
        <v>70460</v>
      </c>
      <c r="C305" s="328">
        <v>201</v>
      </c>
      <c r="D305" s="167">
        <v>199</v>
      </c>
      <c r="E305" s="331">
        <v>102</v>
      </c>
      <c r="F305" s="331">
        <v>134</v>
      </c>
      <c r="G305" s="331">
        <v>167</v>
      </c>
      <c r="H305" s="393">
        <f t="shared" si="16"/>
        <v>-34</v>
      </c>
      <c r="I305" s="394">
        <f t="shared" si="18"/>
        <v>-0.1691542288557214</v>
      </c>
      <c r="K305" s="344">
        <f t="shared" si="17"/>
        <v>33</v>
      </c>
      <c r="L305" s="345">
        <f t="shared" si="19"/>
        <v>0.24626865671641784</v>
      </c>
    </row>
    <row r="306" spans="1:12" ht="12.75">
      <c r="A306" s="325" t="s">
        <v>142</v>
      </c>
      <c r="B306" s="73">
        <v>70461</v>
      </c>
      <c r="C306" s="328">
        <v>188</v>
      </c>
      <c r="D306" s="167">
        <v>230</v>
      </c>
      <c r="E306" s="331">
        <v>117</v>
      </c>
      <c r="F306" s="331">
        <v>171</v>
      </c>
      <c r="G306" s="331">
        <v>198</v>
      </c>
      <c r="H306" s="340">
        <f t="shared" si="16"/>
        <v>10</v>
      </c>
      <c r="I306" s="341">
        <f t="shared" si="18"/>
        <v>0.05319148936170204</v>
      </c>
      <c r="K306" s="344">
        <f t="shared" si="17"/>
        <v>27</v>
      </c>
      <c r="L306" s="345">
        <f t="shared" si="19"/>
        <v>0.1578947368421053</v>
      </c>
    </row>
    <row r="307" spans="1:12" ht="12.75">
      <c r="A307" s="324" t="s">
        <v>101</v>
      </c>
      <c r="B307" s="73">
        <v>70471</v>
      </c>
      <c r="C307" s="328">
        <v>47</v>
      </c>
      <c r="D307" s="167">
        <v>70</v>
      </c>
      <c r="E307" s="331">
        <v>53</v>
      </c>
      <c r="F307" s="331">
        <v>70</v>
      </c>
      <c r="G307" s="331">
        <v>60</v>
      </c>
      <c r="H307" s="340">
        <f t="shared" si="16"/>
        <v>13</v>
      </c>
      <c r="I307" s="341">
        <f t="shared" si="18"/>
        <v>0.27659574468085113</v>
      </c>
      <c r="K307" s="391">
        <f t="shared" si="17"/>
        <v>-10</v>
      </c>
      <c r="L307" s="392">
        <f t="shared" si="19"/>
        <v>-0.1428571428571429</v>
      </c>
    </row>
    <row r="308" spans="1:12" ht="12.75">
      <c r="A308" s="324" t="s">
        <v>143</v>
      </c>
      <c r="B308" s="55"/>
      <c r="C308" s="56">
        <f>SUM(C264:C307)</f>
        <v>1095</v>
      </c>
      <c r="D308" s="56">
        <f>SUM(D264:D307)</f>
        <v>1211</v>
      </c>
      <c r="E308" s="56">
        <f>SUM(E264:E307)</f>
        <v>791</v>
      </c>
      <c r="F308" s="332">
        <f>SUM(F264:F307)</f>
        <v>986</v>
      </c>
      <c r="G308" s="332">
        <f>SUM(G264:G307)</f>
        <v>1187</v>
      </c>
      <c r="H308" s="340">
        <f t="shared" si="16"/>
        <v>92</v>
      </c>
      <c r="I308" s="341">
        <f t="shared" si="18"/>
        <v>0.0840182648401826</v>
      </c>
      <c r="K308" s="344">
        <f t="shared" si="17"/>
        <v>201</v>
      </c>
      <c r="L308" s="345">
        <f t="shared" si="19"/>
        <v>0.20385395537525364</v>
      </c>
    </row>
    <row r="309" spans="1:12" ht="12.75">
      <c r="A309" s="324" t="s">
        <v>144</v>
      </c>
      <c r="B309" s="55"/>
      <c r="C309" s="56">
        <v>211</v>
      </c>
      <c r="D309" s="56">
        <v>248</v>
      </c>
      <c r="E309" s="56">
        <v>241</v>
      </c>
      <c r="F309" s="332">
        <v>269</v>
      </c>
      <c r="G309" s="332">
        <v>311</v>
      </c>
      <c r="H309" s="340">
        <f t="shared" si="16"/>
        <v>100</v>
      </c>
      <c r="I309" s="341">
        <f t="shared" si="18"/>
        <v>0.47393364928909953</v>
      </c>
      <c r="K309" s="344">
        <f t="shared" si="17"/>
        <v>42</v>
      </c>
      <c r="L309" s="345">
        <f t="shared" si="19"/>
        <v>0.1561338289962826</v>
      </c>
    </row>
    <row r="310" spans="1:12" ht="12.75">
      <c r="A310" s="324" t="s">
        <v>145</v>
      </c>
      <c r="B310" s="55"/>
      <c r="C310" s="56">
        <f>SUM(C308:C309)</f>
        <v>1306</v>
      </c>
      <c r="D310" s="56">
        <f>SUM(D308:D309)</f>
        <v>1459</v>
      </c>
      <c r="E310" s="56">
        <f>SUM(E308:E309)</f>
        <v>1032</v>
      </c>
      <c r="F310" s="332">
        <f>SUM(F308:F309)</f>
        <v>1255</v>
      </c>
      <c r="G310" s="332">
        <f>SUM(G308:G309)</f>
        <v>1498</v>
      </c>
      <c r="H310" s="340">
        <f t="shared" si="16"/>
        <v>192</v>
      </c>
      <c r="I310" s="341">
        <f t="shared" si="18"/>
        <v>0.1470137825421134</v>
      </c>
      <c r="K310" s="344">
        <f t="shared" si="17"/>
        <v>243</v>
      </c>
      <c r="L310" s="345">
        <f t="shared" si="19"/>
        <v>0.19362549800796813</v>
      </c>
    </row>
    <row r="311" spans="1:12" ht="12.75">
      <c r="A311" s="324" t="s">
        <v>146</v>
      </c>
      <c r="B311" s="55"/>
      <c r="C311" s="56">
        <v>11</v>
      </c>
      <c r="D311" s="56">
        <v>6</v>
      </c>
      <c r="E311" s="56">
        <v>16</v>
      </c>
      <c r="F311" s="332">
        <v>17</v>
      </c>
      <c r="G311" s="332">
        <v>7</v>
      </c>
      <c r="H311" s="393">
        <f t="shared" si="16"/>
        <v>-4</v>
      </c>
      <c r="I311" s="394">
        <f t="shared" si="18"/>
        <v>-0.36363636363636365</v>
      </c>
      <c r="K311" s="391">
        <f t="shared" si="17"/>
        <v>-10</v>
      </c>
      <c r="L311" s="392">
        <f t="shared" si="19"/>
        <v>-0.5882352941176471</v>
      </c>
    </row>
    <row r="312" spans="1:12" ht="13.5" thickBot="1">
      <c r="A312" s="326" t="s">
        <v>5</v>
      </c>
      <c r="B312" s="114"/>
      <c r="C312" s="115">
        <f>SUM(C310:C311)</f>
        <v>1317</v>
      </c>
      <c r="D312" s="115">
        <f>SUM(D310:D311)</f>
        <v>1465</v>
      </c>
      <c r="E312" s="115">
        <f>SUM(E310:E311)</f>
        <v>1048</v>
      </c>
      <c r="F312" s="115">
        <f>SUM(F310:F311)</f>
        <v>1272</v>
      </c>
      <c r="G312" s="333">
        <f>SUM(G310:G311)</f>
        <v>1505</v>
      </c>
      <c r="H312" s="342">
        <f>(G312-D312)</f>
        <v>40</v>
      </c>
      <c r="I312" s="343">
        <f>(G312/D312)-1</f>
        <v>0.027303754266211566</v>
      </c>
      <c r="J312" s="121"/>
      <c r="K312" s="342">
        <f t="shared" si="17"/>
        <v>233</v>
      </c>
      <c r="L312" s="343">
        <f t="shared" si="19"/>
        <v>0.18317610062893075</v>
      </c>
    </row>
    <row r="319" spans="1:12" s="87" customFormat="1" ht="9.75">
      <c r="A319" s="261">
        <v>39122</v>
      </c>
      <c r="B319" s="169"/>
      <c r="C319" s="170"/>
      <c r="E319" s="169">
        <v>32</v>
      </c>
      <c r="F319" s="169"/>
      <c r="G319" s="169"/>
      <c r="H319" s="169"/>
      <c r="L319" s="170" t="s">
        <v>175</v>
      </c>
    </row>
  </sheetData>
  <mergeCells count="5">
    <mergeCell ref="A257:L257"/>
    <mergeCell ref="A1:L1"/>
    <mergeCell ref="A65:L65"/>
    <mergeCell ref="A129:L129"/>
    <mergeCell ref="A193:L193"/>
  </mergeCells>
  <printOptions horizontalCentered="1"/>
  <pageMargins left="0.75" right="0.75" top="0.75" bottom="0.75" header="0.5" footer="0.5"/>
  <pageSetup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85"/>
  <sheetViews>
    <sheetView workbookViewId="0" topLeftCell="A55">
      <selection activeCell="K81" sqref="K81"/>
    </sheetView>
  </sheetViews>
  <sheetFormatPr defaultColWidth="9.140625" defaultRowHeight="12.75"/>
  <cols>
    <col min="1" max="1" width="28.57421875" style="0" customWidth="1"/>
    <col min="2" max="6" width="7.421875" style="0" customWidth="1"/>
    <col min="7" max="7" width="2.7109375" style="0" customWidth="1"/>
    <col min="8" max="9" width="7.421875" style="0" customWidth="1"/>
    <col min="10" max="10" width="2.7109375" style="0" customWidth="1"/>
    <col min="11" max="12" width="7.421875" style="0" customWidth="1"/>
  </cols>
  <sheetData>
    <row r="4" spans="1:12" ht="12.75" customHeight="1">
      <c r="A4" s="146"/>
      <c r="B4" s="147"/>
      <c r="C4" s="147"/>
      <c r="D4" s="147"/>
      <c r="E4" s="147"/>
      <c r="F4" s="373"/>
      <c r="G4" s="33"/>
      <c r="H4" s="137" t="s">
        <v>169</v>
      </c>
      <c r="I4" s="137" t="s">
        <v>0</v>
      </c>
      <c r="K4" s="137" t="s">
        <v>169</v>
      </c>
      <c r="L4" s="137" t="s">
        <v>0</v>
      </c>
    </row>
    <row r="5" spans="1:12" ht="12.75" customHeight="1">
      <c r="A5" s="148" t="s">
        <v>310</v>
      </c>
      <c r="B5" s="149"/>
      <c r="C5" s="150"/>
      <c r="D5" s="149"/>
      <c r="E5" s="149"/>
      <c r="F5" s="374"/>
      <c r="G5" s="27"/>
      <c r="H5" s="138" t="s">
        <v>2</v>
      </c>
      <c r="I5" s="138" t="s">
        <v>2</v>
      </c>
      <c r="K5" s="138" t="s">
        <v>2</v>
      </c>
      <c r="L5" s="138" t="s">
        <v>2</v>
      </c>
    </row>
    <row r="6" spans="1:12" ht="12.75" customHeight="1">
      <c r="A6" s="153"/>
      <c r="B6" s="152"/>
      <c r="C6" s="152"/>
      <c r="D6" s="152"/>
      <c r="E6" s="152"/>
      <c r="F6" s="375"/>
      <c r="H6" s="139">
        <v>2004</v>
      </c>
      <c r="I6" s="139">
        <v>2004</v>
      </c>
      <c r="K6" s="139">
        <v>2007</v>
      </c>
      <c r="L6" s="139">
        <v>2007</v>
      </c>
    </row>
    <row r="7" spans="1:12" ht="12.75" customHeight="1">
      <c r="A7" s="157"/>
      <c r="B7" s="136">
        <v>2004</v>
      </c>
      <c r="C7" s="136">
        <v>2005</v>
      </c>
      <c r="D7" s="361">
        <v>2006</v>
      </c>
      <c r="E7" s="361">
        <v>2007</v>
      </c>
      <c r="F7" s="361">
        <v>2008</v>
      </c>
      <c r="G7" s="197"/>
      <c r="H7" s="136" t="s">
        <v>354</v>
      </c>
      <c r="I7" s="136" t="s">
        <v>354</v>
      </c>
      <c r="K7" s="136" t="s">
        <v>354</v>
      </c>
      <c r="L7" s="136" t="s">
        <v>354</v>
      </c>
    </row>
    <row r="8" spans="1:13" ht="12.75" customHeight="1">
      <c r="A8" s="35" t="s">
        <v>83</v>
      </c>
      <c r="B8" s="503">
        <v>245</v>
      </c>
      <c r="C8" s="504">
        <v>276</v>
      </c>
      <c r="D8" s="420">
        <v>114</v>
      </c>
      <c r="E8" s="420">
        <v>128</v>
      </c>
      <c r="F8" s="420">
        <v>153</v>
      </c>
      <c r="G8" s="5"/>
      <c r="H8" s="58" t="s">
        <v>255</v>
      </c>
      <c r="I8" s="58" t="s">
        <v>255</v>
      </c>
      <c r="K8" s="128" t="s">
        <v>255</v>
      </c>
      <c r="L8" s="128" t="s">
        <v>255</v>
      </c>
      <c r="M8">
        <v>1</v>
      </c>
    </row>
    <row r="9" spans="1:13" ht="12.75" customHeight="1">
      <c r="A9" s="35" t="s">
        <v>252</v>
      </c>
      <c r="B9" s="422"/>
      <c r="C9" s="504">
        <v>15</v>
      </c>
      <c r="D9" s="421">
        <v>31</v>
      </c>
      <c r="E9" s="421">
        <v>67</v>
      </c>
      <c r="F9" s="421">
        <v>104</v>
      </c>
      <c r="G9" s="5"/>
      <c r="H9" s="58" t="s">
        <v>255</v>
      </c>
      <c r="I9" s="58" t="s">
        <v>255</v>
      </c>
      <c r="K9" s="128" t="s">
        <v>255</v>
      </c>
      <c r="L9" s="128" t="s">
        <v>255</v>
      </c>
      <c r="M9">
        <v>2</v>
      </c>
    </row>
    <row r="10" spans="1:13" ht="12.75" customHeight="1">
      <c r="A10" s="320" t="s">
        <v>241</v>
      </c>
      <c r="B10" s="503">
        <v>13</v>
      </c>
      <c r="C10" s="504">
        <v>8</v>
      </c>
      <c r="D10" s="420">
        <v>3</v>
      </c>
      <c r="E10" s="420">
        <v>0</v>
      </c>
      <c r="F10" s="420">
        <v>0</v>
      </c>
      <c r="G10" s="5"/>
      <c r="H10" s="58" t="s">
        <v>255</v>
      </c>
      <c r="I10" s="58" t="s">
        <v>255</v>
      </c>
      <c r="K10" s="128" t="s">
        <v>255</v>
      </c>
      <c r="L10" s="128" t="s">
        <v>255</v>
      </c>
      <c r="M10">
        <v>3</v>
      </c>
    </row>
    <row r="11" spans="1:13" ht="12.75" customHeight="1">
      <c r="A11" s="217" t="s">
        <v>242</v>
      </c>
      <c r="B11" s="504">
        <v>20</v>
      </c>
      <c r="C11" s="504">
        <v>13</v>
      </c>
      <c r="D11" s="420">
        <v>2</v>
      </c>
      <c r="E11" s="420">
        <v>0</v>
      </c>
      <c r="F11" s="420">
        <v>0</v>
      </c>
      <c r="G11" s="5"/>
      <c r="H11" s="58" t="s">
        <v>255</v>
      </c>
      <c r="I11" s="58" t="s">
        <v>255</v>
      </c>
      <c r="K11" s="128" t="s">
        <v>255</v>
      </c>
      <c r="L11" s="128" t="s">
        <v>255</v>
      </c>
      <c r="M11">
        <v>4</v>
      </c>
    </row>
    <row r="12" spans="1:13" s="536" customFormat="1" ht="12.75" customHeight="1">
      <c r="A12" s="530" t="s">
        <v>69</v>
      </c>
      <c r="B12" s="531">
        <v>1959</v>
      </c>
      <c r="C12" s="531">
        <v>2004</v>
      </c>
      <c r="D12" s="532">
        <v>1182</v>
      </c>
      <c r="E12" s="532">
        <v>1321</v>
      </c>
      <c r="F12" s="532">
        <v>1546</v>
      </c>
      <c r="G12" s="533"/>
      <c r="H12" s="534">
        <f aca="true" t="shared" si="0" ref="H12:H44">(F12-B12)</f>
        <v>-413</v>
      </c>
      <c r="I12" s="535">
        <f aca="true" t="shared" si="1" ref="I12:I44">(F12-B12)/B12</f>
        <v>-0.21082184788157224</v>
      </c>
      <c r="K12" s="537">
        <f aca="true" t="shared" si="2" ref="K12:K43">(F12-E12)</f>
        <v>225</v>
      </c>
      <c r="L12" s="538">
        <f>(F12-E12)/E12</f>
        <v>0.17032551097653292</v>
      </c>
      <c r="M12" s="536">
        <v>5</v>
      </c>
    </row>
    <row r="13" spans="1:13" s="536" customFormat="1" ht="12.75" customHeight="1">
      <c r="A13" s="530" t="s">
        <v>76</v>
      </c>
      <c r="B13" s="531">
        <v>194</v>
      </c>
      <c r="C13" s="531">
        <v>241</v>
      </c>
      <c r="D13" s="532">
        <v>142</v>
      </c>
      <c r="E13" s="532">
        <v>169</v>
      </c>
      <c r="F13" s="532">
        <v>322</v>
      </c>
      <c r="G13" s="533"/>
      <c r="H13" s="539">
        <f t="shared" si="0"/>
        <v>128</v>
      </c>
      <c r="I13" s="540">
        <f t="shared" si="1"/>
        <v>0.6597938144329897</v>
      </c>
      <c r="K13" s="537">
        <f t="shared" si="2"/>
        <v>153</v>
      </c>
      <c r="L13" s="538">
        <f>(F13-E13)/E13</f>
        <v>0.9053254437869822</v>
      </c>
      <c r="M13" s="536">
        <v>6</v>
      </c>
    </row>
    <row r="14" spans="1:13" s="536" customFormat="1" ht="12.75">
      <c r="A14" s="530" t="s">
        <v>179</v>
      </c>
      <c r="B14" s="531">
        <v>3029</v>
      </c>
      <c r="C14" s="531">
        <v>3282</v>
      </c>
      <c r="D14" s="532">
        <v>2150</v>
      </c>
      <c r="E14" s="532">
        <v>2507</v>
      </c>
      <c r="F14" s="532">
        <v>2657</v>
      </c>
      <c r="G14" s="533"/>
      <c r="H14" s="534">
        <f t="shared" si="0"/>
        <v>-372</v>
      </c>
      <c r="I14" s="535">
        <f t="shared" si="1"/>
        <v>-0.12281280950808848</v>
      </c>
      <c r="K14" s="537">
        <f t="shared" si="2"/>
        <v>150</v>
      </c>
      <c r="L14" s="538">
        <f>(F14-E14)/E14</f>
        <v>0.059832469086557635</v>
      </c>
      <c r="M14" s="536">
        <v>7</v>
      </c>
    </row>
    <row r="15" spans="1:13" s="536" customFormat="1" ht="12.75" customHeight="1">
      <c r="A15" s="530" t="s">
        <v>384</v>
      </c>
      <c r="B15" s="541"/>
      <c r="C15" s="541"/>
      <c r="D15" s="541"/>
      <c r="E15" s="541"/>
      <c r="F15" s="542">
        <v>107</v>
      </c>
      <c r="G15" s="533"/>
      <c r="H15" s="539">
        <f t="shared" si="0"/>
        <v>107</v>
      </c>
      <c r="I15" s="540" t="e">
        <f t="shared" si="1"/>
        <v>#DIV/0!</v>
      </c>
      <c r="K15" s="537">
        <f t="shared" si="2"/>
        <v>107</v>
      </c>
      <c r="L15" s="538" t="e">
        <f>(F15-E15)/E15</f>
        <v>#DIV/0!</v>
      </c>
      <c r="M15" s="536">
        <v>8</v>
      </c>
    </row>
    <row r="16" spans="1:13" s="536" customFormat="1" ht="12.75" customHeight="1">
      <c r="A16" s="530" t="s">
        <v>47</v>
      </c>
      <c r="B16" s="531">
        <v>1075</v>
      </c>
      <c r="C16" s="531">
        <v>1108</v>
      </c>
      <c r="D16" s="532">
        <v>642</v>
      </c>
      <c r="E16" s="532">
        <v>912</v>
      </c>
      <c r="F16" s="532">
        <v>1003</v>
      </c>
      <c r="G16" s="543"/>
      <c r="H16" s="534">
        <f t="shared" si="0"/>
        <v>-72</v>
      </c>
      <c r="I16" s="535">
        <f t="shared" si="1"/>
        <v>-0.06697674418604652</v>
      </c>
      <c r="K16" s="537">
        <f t="shared" si="2"/>
        <v>91</v>
      </c>
      <c r="L16" s="538">
        <v>0</v>
      </c>
      <c r="M16" s="536">
        <v>9</v>
      </c>
    </row>
    <row r="17" spans="1:13" s="536" customFormat="1" ht="12.75" customHeight="1">
      <c r="A17" s="530" t="s">
        <v>68</v>
      </c>
      <c r="B17" s="531">
        <v>330</v>
      </c>
      <c r="C17" s="531">
        <v>340</v>
      </c>
      <c r="D17" s="532">
        <v>196</v>
      </c>
      <c r="E17" s="532">
        <v>279</v>
      </c>
      <c r="F17" s="532">
        <v>364</v>
      </c>
      <c r="G17" s="533"/>
      <c r="H17" s="534">
        <f t="shared" si="0"/>
        <v>34</v>
      </c>
      <c r="I17" s="535">
        <f t="shared" si="1"/>
        <v>0.10303030303030303</v>
      </c>
      <c r="K17" s="537">
        <f t="shared" si="2"/>
        <v>85</v>
      </c>
      <c r="L17" s="538">
        <v>0</v>
      </c>
      <c r="M17" s="536">
        <v>10</v>
      </c>
    </row>
    <row r="18" spans="1:13" s="536" customFormat="1" ht="12.75" customHeight="1">
      <c r="A18" s="544" t="s">
        <v>63</v>
      </c>
      <c r="B18" s="531">
        <v>266</v>
      </c>
      <c r="C18" s="531">
        <v>246</v>
      </c>
      <c r="D18" s="532">
        <v>195</v>
      </c>
      <c r="E18" s="532">
        <v>231</v>
      </c>
      <c r="F18" s="532">
        <v>295</v>
      </c>
      <c r="G18" s="533"/>
      <c r="H18" s="534">
        <f t="shared" si="0"/>
        <v>29</v>
      </c>
      <c r="I18" s="535">
        <f t="shared" si="1"/>
        <v>0.10902255639097744</v>
      </c>
      <c r="K18" s="537">
        <f t="shared" si="2"/>
        <v>64</v>
      </c>
      <c r="L18" s="538">
        <f>(F18-E18)/E18</f>
        <v>0.27705627705627706</v>
      </c>
      <c r="M18" s="536">
        <v>11</v>
      </c>
    </row>
    <row r="19" spans="1:13" s="536" customFormat="1" ht="12.75" customHeight="1">
      <c r="A19" s="544" t="s">
        <v>87</v>
      </c>
      <c r="B19" s="531">
        <v>165</v>
      </c>
      <c r="C19" s="531">
        <v>177</v>
      </c>
      <c r="D19" s="532">
        <v>103</v>
      </c>
      <c r="E19" s="532">
        <v>103</v>
      </c>
      <c r="F19" s="532">
        <v>164</v>
      </c>
      <c r="G19" s="533"/>
      <c r="H19" s="539">
        <f t="shared" si="0"/>
        <v>-1</v>
      </c>
      <c r="I19" s="540">
        <f t="shared" si="1"/>
        <v>-0.006060606060606061</v>
      </c>
      <c r="K19" s="537">
        <f t="shared" si="2"/>
        <v>61</v>
      </c>
      <c r="L19" s="538">
        <f>(F19-E19)/E19</f>
        <v>0.5922330097087378</v>
      </c>
      <c r="M19" s="536">
        <v>12</v>
      </c>
    </row>
    <row r="20" spans="1:13" ht="12.75">
      <c r="A20" s="35" t="s">
        <v>82</v>
      </c>
      <c r="B20" s="503">
        <v>206</v>
      </c>
      <c r="C20" s="504">
        <v>200</v>
      </c>
      <c r="D20" s="420">
        <v>118</v>
      </c>
      <c r="E20" s="420">
        <v>134</v>
      </c>
      <c r="F20" s="420">
        <v>176</v>
      </c>
      <c r="G20" s="5"/>
      <c r="H20" s="59">
        <f t="shared" si="0"/>
        <v>-30</v>
      </c>
      <c r="I20" s="358">
        <f t="shared" si="1"/>
        <v>-0.14563106796116504</v>
      </c>
      <c r="K20" s="128">
        <f t="shared" si="2"/>
        <v>42</v>
      </c>
      <c r="L20" s="57">
        <v>0</v>
      </c>
      <c r="M20">
        <v>13</v>
      </c>
    </row>
    <row r="21" spans="1:13" ht="12.75" customHeight="1">
      <c r="A21" s="35" t="s">
        <v>86</v>
      </c>
      <c r="B21" s="503">
        <v>1306</v>
      </c>
      <c r="C21" s="504">
        <v>1148</v>
      </c>
      <c r="D21" s="420">
        <v>706</v>
      </c>
      <c r="E21" s="420">
        <v>793</v>
      </c>
      <c r="F21" s="420">
        <v>830</v>
      </c>
      <c r="G21" s="5"/>
      <c r="H21" s="59">
        <f t="shared" si="0"/>
        <v>-476</v>
      </c>
      <c r="I21" s="358">
        <f t="shared" si="1"/>
        <v>-0.36447166921898927</v>
      </c>
      <c r="K21" s="128">
        <f t="shared" si="2"/>
        <v>37</v>
      </c>
      <c r="L21" s="57">
        <f aca="true" t="shared" si="3" ref="L21:L28">(F21-E21)/E21</f>
        <v>0.04665825977301387</v>
      </c>
      <c r="M21">
        <v>14</v>
      </c>
    </row>
    <row r="22" spans="1:13" ht="12.75" customHeight="1">
      <c r="A22" s="34" t="s">
        <v>45</v>
      </c>
      <c r="B22" s="503">
        <v>491</v>
      </c>
      <c r="C22" s="504">
        <v>489</v>
      </c>
      <c r="D22" s="420">
        <v>254</v>
      </c>
      <c r="E22" s="420">
        <v>331</v>
      </c>
      <c r="F22" s="420">
        <v>367</v>
      </c>
      <c r="G22" s="5"/>
      <c r="H22" s="59">
        <f t="shared" si="0"/>
        <v>-124</v>
      </c>
      <c r="I22" s="358">
        <f t="shared" si="1"/>
        <v>-0.2525458248472505</v>
      </c>
      <c r="K22" s="348">
        <f t="shared" si="2"/>
        <v>36</v>
      </c>
      <c r="L22" s="349">
        <f t="shared" si="3"/>
        <v>0.10876132930513595</v>
      </c>
      <c r="M22">
        <v>15</v>
      </c>
    </row>
    <row r="23" spans="1:13" ht="12.75">
      <c r="A23" s="35" t="s">
        <v>75</v>
      </c>
      <c r="B23" s="503">
        <v>249</v>
      </c>
      <c r="C23" s="504">
        <v>270</v>
      </c>
      <c r="D23" s="420">
        <v>164</v>
      </c>
      <c r="E23" s="420">
        <v>190</v>
      </c>
      <c r="F23" s="420">
        <v>224</v>
      </c>
      <c r="G23" s="5"/>
      <c r="H23" s="59">
        <f t="shared" si="0"/>
        <v>-25</v>
      </c>
      <c r="I23" s="358">
        <f t="shared" si="1"/>
        <v>-0.10040160642570281</v>
      </c>
      <c r="K23" s="128">
        <f t="shared" si="2"/>
        <v>34</v>
      </c>
      <c r="L23" s="57">
        <f t="shared" si="3"/>
        <v>0.17894736842105263</v>
      </c>
      <c r="M23">
        <v>16</v>
      </c>
    </row>
    <row r="24" spans="1:13" ht="12.75" customHeight="1">
      <c r="A24" s="35" t="s">
        <v>89</v>
      </c>
      <c r="B24" s="503">
        <v>234</v>
      </c>
      <c r="C24" s="504">
        <v>267</v>
      </c>
      <c r="D24" s="420">
        <v>123</v>
      </c>
      <c r="E24" s="420">
        <v>148</v>
      </c>
      <c r="F24" s="420">
        <v>182</v>
      </c>
      <c r="G24" s="5"/>
      <c r="H24" s="59">
        <f t="shared" si="0"/>
        <v>-52</v>
      </c>
      <c r="I24" s="358">
        <f t="shared" si="1"/>
        <v>-0.2222222222222222</v>
      </c>
      <c r="K24" s="128">
        <f t="shared" si="2"/>
        <v>34</v>
      </c>
      <c r="L24" s="57">
        <f t="shared" si="3"/>
        <v>0.22972972972972974</v>
      </c>
      <c r="M24">
        <v>17</v>
      </c>
    </row>
    <row r="25" spans="1:13" ht="12.75" customHeight="1">
      <c r="A25" s="321" t="s">
        <v>250</v>
      </c>
      <c r="B25" s="503">
        <v>80</v>
      </c>
      <c r="C25" s="504">
        <v>85</v>
      </c>
      <c r="D25" s="420">
        <v>63</v>
      </c>
      <c r="E25" s="420">
        <v>101</v>
      </c>
      <c r="F25" s="420">
        <v>134</v>
      </c>
      <c r="G25" s="5"/>
      <c r="H25" s="58">
        <f t="shared" si="0"/>
        <v>54</v>
      </c>
      <c r="I25" s="201">
        <f t="shared" si="1"/>
        <v>0.675</v>
      </c>
      <c r="K25" s="348">
        <f t="shared" si="2"/>
        <v>33</v>
      </c>
      <c r="L25" s="349">
        <f t="shared" si="3"/>
        <v>0.32673267326732675</v>
      </c>
      <c r="M25">
        <v>18</v>
      </c>
    </row>
    <row r="26" spans="1:13" ht="12.75" customHeight="1">
      <c r="A26" s="113" t="s">
        <v>244</v>
      </c>
      <c r="B26" s="503">
        <v>111</v>
      </c>
      <c r="C26" s="504">
        <v>120</v>
      </c>
      <c r="D26" s="420">
        <v>90</v>
      </c>
      <c r="E26" s="420">
        <v>91</v>
      </c>
      <c r="F26" s="420">
        <v>115</v>
      </c>
      <c r="G26" s="5"/>
      <c r="H26" s="59">
        <f t="shared" si="0"/>
        <v>4</v>
      </c>
      <c r="I26" s="358">
        <f t="shared" si="1"/>
        <v>0.036036036036036036</v>
      </c>
      <c r="K26" s="58">
        <f t="shared" si="2"/>
        <v>24</v>
      </c>
      <c r="L26" s="7">
        <f t="shared" si="3"/>
        <v>0.26373626373626374</v>
      </c>
      <c r="M26">
        <v>19</v>
      </c>
    </row>
    <row r="27" spans="1:13" ht="12.75" customHeight="1">
      <c r="A27" s="35" t="s">
        <v>65</v>
      </c>
      <c r="B27" s="503">
        <v>174</v>
      </c>
      <c r="C27" s="504">
        <v>157</v>
      </c>
      <c r="D27" s="420">
        <v>90</v>
      </c>
      <c r="E27" s="420">
        <v>111</v>
      </c>
      <c r="F27" s="420">
        <v>134</v>
      </c>
      <c r="G27" s="5"/>
      <c r="H27" s="59">
        <f t="shared" si="0"/>
        <v>-40</v>
      </c>
      <c r="I27" s="358">
        <f t="shared" si="1"/>
        <v>-0.22988505747126436</v>
      </c>
      <c r="K27" s="128">
        <f t="shared" si="2"/>
        <v>23</v>
      </c>
      <c r="L27" s="57">
        <f t="shared" si="3"/>
        <v>0.2072072072072072</v>
      </c>
      <c r="M27">
        <v>20</v>
      </c>
    </row>
    <row r="28" spans="1:13" ht="22.5">
      <c r="A28" s="65" t="s">
        <v>60</v>
      </c>
      <c r="B28" s="503">
        <v>149</v>
      </c>
      <c r="C28" s="504">
        <v>157</v>
      </c>
      <c r="D28" s="420">
        <v>75</v>
      </c>
      <c r="E28" s="420">
        <v>109</v>
      </c>
      <c r="F28" s="420">
        <v>132</v>
      </c>
      <c r="G28" s="5"/>
      <c r="H28" s="58">
        <f t="shared" si="0"/>
        <v>-17</v>
      </c>
      <c r="I28" s="201">
        <f t="shared" si="1"/>
        <v>-0.11409395973154363</v>
      </c>
      <c r="K28" s="128">
        <f t="shared" si="2"/>
        <v>23</v>
      </c>
      <c r="L28" s="57">
        <f t="shared" si="3"/>
        <v>0.21100917431192662</v>
      </c>
      <c r="M28">
        <v>21</v>
      </c>
    </row>
    <row r="29" spans="1:13" ht="12.75" customHeight="1">
      <c r="A29" s="65" t="s">
        <v>246</v>
      </c>
      <c r="B29" s="503">
        <v>8</v>
      </c>
      <c r="C29" s="504">
        <v>92</v>
      </c>
      <c r="D29" s="420">
        <v>64</v>
      </c>
      <c r="E29" s="420">
        <v>89</v>
      </c>
      <c r="F29" s="420">
        <v>111</v>
      </c>
      <c r="G29" s="5"/>
      <c r="H29" s="59">
        <f t="shared" si="0"/>
        <v>103</v>
      </c>
      <c r="I29" s="358">
        <f t="shared" si="1"/>
        <v>12.875</v>
      </c>
      <c r="K29" s="128">
        <f t="shared" si="2"/>
        <v>22</v>
      </c>
      <c r="L29" s="57">
        <v>0</v>
      </c>
      <c r="M29">
        <v>22</v>
      </c>
    </row>
    <row r="30" spans="1:13" ht="12.75" customHeight="1">
      <c r="A30" s="35" t="s">
        <v>85</v>
      </c>
      <c r="B30" s="503">
        <v>304</v>
      </c>
      <c r="C30" s="504">
        <v>346</v>
      </c>
      <c r="D30" s="420">
        <v>210</v>
      </c>
      <c r="E30" s="420">
        <v>226</v>
      </c>
      <c r="F30" s="420">
        <v>246</v>
      </c>
      <c r="G30" s="5"/>
      <c r="H30" s="58">
        <f t="shared" si="0"/>
        <v>-58</v>
      </c>
      <c r="I30" s="201">
        <f t="shared" si="1"/>
        <v>-0.19078947368421054</v>
      </c>
      <c r="K30" s="128">
        <f t="shared" si="2"/>
        <v>20</v>
      </c>
      <c r="L30" s="57">
        <f>(F30-E30)/E30</f>
        <v>0.08849557522123894</v>
      </c>
      <c r="M30">
        <v>23</v>
      </c>
    </row>
    <row r="31" spans="1:13" ht="12.75" customHeight="1">
      <c r="A31" s="35" t="s">
        <v>52</v>
      </c>
      <c r="B31" s="503">
        <v>583</v>
      </c>
      <c r="C31" s="504">
        <v>546</v>
      </c>
      <c r="D31" s="420">
        <v>361</v>
      </c>
      <c r="E31" s="420">
        <v>381</v>
      </c>
      <c r="F31" s="420">
        <v>399</v>
      </c>
      <c r="G31" s="5"/>
      <c r="H31" s="59">
        <f t="shared" si="0"/>
        <v>-184</v>
      </c>
      <c r="I31" s="358">
        <f t="shared" si="1"/>
        <v>-0.3156089193825043</v>
      </c>
      <c r="K31" s="128">
        <f t="shared" si="2"/>
        <v>18</v>
      </c>
      <c r="L31" s="57">
        <v>0</v>
      </c>
      <c r="M31">
        <v>24</v>
      </c>
    </row>
    <row r="32" spans="1:13" ht="12.75">
      <c r="A32" s="65" t="s">
        <v>50</v>
      </c>
      <c r="B32" s="503">
        <v>533</v>
      </c>
      <c r="C32" s="504">
        <v>376</v>
      </c>
      <c r="D32" s="420">
        <v>203</v>
      </c>
      <c r="E32" s="420">
        <v>202</v>
      </c>
      <c r="F32" s="420">
        <v>218</v>
      </c>
      <c r="G32" s="5"/>
      <c r="H32" s="59">
        <f t="shared" si="0"/>
        <v>-315</v>
      </c>
      <c r="I32" s="358">
        <f t="shared" si="1"/>
        <v>-0.5909943714821764</v>
      </c>
      <c r="K32" s="128">
        <f t="shared" si="2"/>
        <v>16</v>
      </c>
      <c r="L32" s="57">
        <f>(F32-E32)/E32</f>
        <v>0.07920792079207921</v>
      </c>
      <c r="M32">
        <v>25</v>
      </c>
    </row>
    <row r="33" spans="1:13" ht="12.75">
      <c r="A33" s="35" t="s">
        <v>318</v>
      </c>
      <c r="B33" s="422"/>
      <c r="C33" s="422"/>
      <c r="D33" s="422"/>
      <c r="E33" s="420">
        <v>7</v>
      </c>
      <c r="F33" s="420">
        <v>23</v>
      </c>
      <c r="G33" s="5"/>
      <c r="H33" s="59">
        <f t="shared" si="0"/>
        <v>23</v>
      </c>
      <c r="I33" s="358" t="e">
        <f t="shared" si="1"/>
        <v>#DIV/0!</v>
      </c>
      <c r="K33" s="128">
        <f t="shared" si="2"/>
        <v>16</v>
      </c>
      <c r="L33" s="57">
        <f>(F33-E33)/E33</f>
        <v>2.2857142857142856</v>
      </c>
      <c r="M33">
        <v>26</v>
      </c>
    </row>
    <row r="34" spans="1:13" ht="12.75">
      <c r="A34" s="35" t="s">
        <v>199</v>
      </c>
      <c r="B34" s="503">
        <v>196</v>
      </c>
      <c r="C34" s="504">
        <v>189</v>
      </c>
      <c r="D34" s="420">
        <v>101</v>
      </c>
      <c r="E34" s="420">
        <v>121</v>
      </c>
      <c r="F34" s="420">
        <v>136</v>
      </c>
      <c r="G34" s="5"/>
      <c r="H34" s="59">
        <f t="shared" si="0"/>
        <v>-60</v>
      </c>
      <c r="I34" s="358">
        <f t="shared" si="1"/>
        <v>-0.30612244897959184</v>
      </c>
      <c r="K34" s="128">
        <f t="shared" si="2"/>
        <v>15</v>
      </c>
      <c r="L34" s="57">
        <v>0</v>
      </c>
      <c r="M34">
        <v>1</v>
      </c>
    </row>
    <row r="35" spans="1:13" ht="12.75">
      <c r="A35" s="65" t="s">
        <v>81</v>
      </c>
      <c r="B35" s="503">
        <v>15</v>
      </c>
      <c r="C35" s="504">
        <v>13</v>
      </c>
      <c r="D35" s="420">
        <v>4</v>
      </c>
      <c r="E35" s="420">
        <v>5</v>
      </c>
      <c r="F35" s="420">
        <v>19</v>
      </c>
      <c r="G35" s="5"/>
      <c r="H35" s="58">
        <f t="shared" si="0"/>
        <v>4</v>
      </c>
      <c r="I35" s="201">
        <f t="shared" si="1"/>
        <v>0.26666666666666666</v>
      </c>
      <c r="K35" s="128">
        <f t="shared" si="2"/>
        <v>14</v>
      </c>
      <c r="L35" s="57">
        <f aca="true" t="shared" si="4" ref="L35:L42">(F35-E35)/E35</f>
        <v>2.8</v>
      </c>
      <c r="M35">
        <v>2</v>
      </c>
    </row>
    <row r="36" spans="1:13" ht="12.75">
      <c r="A36" s="35" t="s">
        <v>53</v>
      </c>
      <c r="B36" s="503">
        <v>192</v>
      </c>
      <c r="C36" s="504">
        <v>215</v>
      </c>
      <c r="D36" s="420">
        <v>117</v>
      </c>
      <c r="E36" s="420">
        <v>162</v>
      </c>
      <c r="F36" s="420">
        <v>174</v>
      </c>
      <c r="G36" s="5"/>
      <c r="H36" s="59">
        <f t="shared" si="0"/>
        <v>-18</v>
      </c>
      <c r="I36" s="358">
        <f t="shared" si="1"/>
        <v>-0.09375</v>
      </c>
      <c r="K36" s="128">
        <f t="shared" si="2"/>
        <v>12</v>
      </c>
      <c r="L36" s="57">
        <f t="shared" si="4"/>
        <v>0.07407407407407407</v>
      </c>
      <c r="M36">
        <v>3</v>
      </c>
    </row>
    <row r="37" spans="1:13" ht="12.75">
      <c r="A37" s="217" t="s">
        <v>317</v>
      </c>
      <c r="B37" s="503">
        <v>87</v>
      </c>
      <c r="C37" s="504">
        <v>82</v>
      </c>
      <c r="D37" s="420">
        <v>50</v>
      </c>
      <c r="E37" s="420">
        <v>57</v>
      </c>
      <c r="F37" s="420">
        <v>69</v>
      </c>
      <c r="G37" s="5"/>
      <c r="H37" s="59">
        <f t="shared" si="0"/>
        <v>-18</v>
      </c>
      <c r="I37" s="358">
        <f t="shared" si="1"/>
        <v>-0.20689655172413793</v>
      </c>
      <c r="K37" s="348">
        <f t="shared" si="2"/>
        <v>12</v>
      </c>
      <c r="L37" s="349">
        <f t="shared" si="4"/>
        <v>0.21052631578947367</v>
      </c>
      <c r="M37">
        <v>4</v>
      </c>
    </row>
    <row r="38" spans="1:13" ht="12.75">
      <c r="A38" s="113" t="s">
        <v>206</v>
      </c>
      <c r="B38" s="503">
        <v>61</v>
      </c>
      <c r="C38" s="504">
        <v>46</v>
      </c>
      <c r="D38" s="420">
        <v>22</v>
      </c>
      <c r="E38" s="420">
        <v>30</v>
      </c>
      <c r="F38" s="420">
        <v>40</v>
      </c>
      <c r="G38" s="5"/>
      <c r="H38" s="59">
        <f t="shared" si="0"/>
        <v>-21</v>
      </c>
      <c r="I38" s="358">
        <f t="shared" si="1"/>
        <v>-0.3442622950819672</v>
      </c>
      <c r="K38" s="128">
        <f t="shared" si="2"/>
        <v>10</v>
      </c>
      <c r="L38" s="57">
        <f t="shared" si="4"/>
        <v>0.3333333333333333</v>
      </c>
      <c r="M38">
        <v>5</v>
      </c>
    </row>
    <row r="39" spans="1:13" ht="12.75">
      <c r="A39" s="217" t="s">
        <v>243</v>
      </c>
      <c r="B39" s="503">
        <v>39</v>
      </c>
      <c r="C39" s="504">
        <v>39</v>
      </c>
      <c r="D39" s="420">
        <v>13</v>
      </c>
      <c r="E39" s="420">
        <v>23</v>
      </c>
      <c r="F39" s="420">
        <v>33</v>
      </c>
      <c r="G39" s="5"/>
      <c r="H39" s="59">
        <f t="shared" si="0"/>
        <v>-6</v>
      </c>
      <c r="I39" s="358">
        <f t="shared" si="1"/>
        <v>-0.15384615384615385</v>
      </c>
      <c r="K39" s="58">
        <f t="shared" si="2"/>
        <v>10</v>
      </c>
      <c r="L39" s="7">
        <f t="shared" si="4"/>
        <v>0.43478260869565216</v>
      </c>
      <c r="M39">
        <v>6</v>
      </c>
    </row>
    <row r="40" spans="1:13" ht="12.75">
      <c r="A40" s="217" t="s">
        <v>202</v>
      </c>
      <c r="B40" s="503">
        <v>32</v>
      </c>
      <c r="C40" s="504">
        <v>54</v>
      </c>
      <c r="D40" s="420">
        <v>25</v>
      </c>
      <c r="E40" s="420">
        <v>53</v>
      </c>
      <c r="F40" s="420">
        <v>62</v>
      </c>
      <c r="G40" s="5"/>
      <c r="H40" s="58">
        <f t="shared" si="0"/>
        <v>30</v>
      </c>
      <c r="I40" s="201">
        <f t="shared" si="1"/>
        <v>0.9375</v>
      </c>
      <c r="K40" s="128">
        <f t="shared" si="2"/>
        <v>9</v>
      </c>
      <c r="L40" s="57">
        <f t="shared" si="4"/>
        <v>0.16981132075471697</v>
      </c>
      <c r="M40">
        <v>7</v>
      </c>
    </row>
    <row r="41" spans="1:13" ht="12.75" customHeight="1">
      <c r="A41" s="35" t="s">
        <v>77</v>
      </c>
      <c r="B41" s="503">
        <v>150</v>
      </c>
      <c r="C41" s="504">
        <v>133</v>
      </c>
      <c r="D41" s="420">
        <v>53</v>
      </c>
      <c r="E41" s="420">
        <v>74</v>
      </c>
      <c r="F41" s="420">
        <v>82</v>
      </c>
      <c r="G41" s="5"/>
      <c r="H41" s="59">
        <f t="shared" si="0"/>
        <v>-68</v>
      </c>
      <c r="I41" s="358">
        <f t="shared" si="1"/>
        <v>-0.4533333333333333</v>
      </c>
      <c r="K41" s="128">
        <f t="shared" si="2"/>
        <v>8</v>
      </c>
      <c r="L41" s="57">
        <f t="shared" si="4"/>
        <v>0.10810810810810811</v>
      </c>
      <c r="M41">
        <v>8</v>
      </c>
    </row>
    <row r="42" spans="1:13" ht="12.75" customHeight="1">
      <c r="A42" s="65" t="s">
        <v>80</v>
      </c>
      <c r="B42" s="503">
        <v>50</v>
      </c>
      <c r="C42" s="504">
        <v>62</v>
      </c>
      <c r="D42" s="420">
        <v>28</v>
      </c>
      <c r="E42" s="420">
        <v>40</v>
      </c>
      <c r="F42" s="420">
        <v>48</v>
      </c>
      <c r="G42" s="5"/>
      <c r="H42" s="59">
        <f t="shared" si="0"/>
        <v>-2</v>
      </c>
      <c r="I42" s="358">
        <f t="shared" si="1"/>
        <v>-0.04</v>
      </c>
      <c r="K42" s="128">
        <f t="shared" si="2"/>
        <v>8</v>
      </c>
      <c r="L42" s="57">
        <f t="shared" si="4"/>
        <v>0.2</v>
      </c>
      <c r="M42">
        <v>9</v>
      </c>
    </row>
    <row r="43" spans="1:13" ht="12.75" customHeight="1">
      <c r="A43" s="65" t="s">
        <v>62</v>
      </c>
      <c r="B43" s="503">
        <v>97</v>
      </c>
      <c r="C43" s="504">
        <v>178</v>
      </c>
      <c r="D43" s="420">
        <v>98</v>
      </c>
      <c r="E43" s="420">
        <v>124</v>
      </c>
      <c r="F43" s="420">
        <v>129</v>
      </c>
      <c r="G43" s="5"/>
      <c r="H43" s="59">
        <f t="shared" si="0"/>
        <v>32</v>
      </c>
      <c r="I43" s="358">
        <f t="shared" si="1"/>
        <v>0.32989690721649484</v>
      </c>
      <c r="K43" s="128">
        <f t="shared" si="2"/>
        <v>5</v>
      </c>
      <c r="L43" s="57">
        <v>0</v>
      </c>
      <c r="M43">
        <v>10</v>
      </c>
    </row>
    <row r="44" spans="1:13" ht="12.75" customHeight="1">
      <c r="A44" s="35" t="s">
        <v>72</v>
      </c>
      <c r="B44" s="503">
        <v>209</v>
      </c>
      <c r="C44" s="504">
        <v>177</v>
      </c>
      <c r="D44" s="420">
        <v>102</v>
      </c>
      <c r="E44" s="420">
        <v>112</v>
      </c>
      <c r="F44" s="420">
        <v>117</v>
      </c>
      <c r="G44" s="5"/>
      <c r="H44" s="59">
        <f t="shared" si="0"/>
        <v>-92</v>
      </c>
      <c r="I44" s="358">
        <f t="shared" si="1"/>
        <v>-0.44019138755980863</v>
      </c>
      <c r="K44" s="348">
        <f aca="true" t="shared" si="5" ref="K44:K75">(F44-E44)</f>
        <v>5</v>
      </c>
      <c r="L44" s="349">
        <f>(F44-E44)/E44</f>
        <v>0.044642857142857144</v>
      </c>
      <c r="M44">
        <v>11</v>
      </c>
    </row>
    <row r="45" spans="1:13" ht="12.75" customHeight="1">
      <c r="A45" s="35" t="s">
        <v>88</v>
      </c>
      <c r="B45" s="503">
        <v>25</v>
      </c>
      <c r="C45" s="504">
        <v>36</v>
      </c>
      <c r="D45" s="420">
        <v>32</v>
      </c>
      <c r="E45" s="420">
        <v>25</v>
      </c>
      <c r="F45" s="420">
        <v>30</v>
      </c>
      <c r="G45" s="5"/>
      <c r="H45" s="58" t="s">
        <v>255</v>
      </c>
      <c r="I45" s="58" t="s">
        <v>255</v>
      </c>
      <c r="K45" s="128">
        <f t="shared" si="5"/>
        <v>5</v>
      </c>
      <c r="L45" s="57">
        <f>(F45-E45)/E45</f>
        <v>0.2</v>
      </c>
      <c r="M45">
        <v>12</v>
      </c>
    </row>
    <row r="46" spans="1:13" ht="12.75" customHeight="1">
      <c r="A46" s="35" t="s">
        <v>247</v>
      </c>
      <c r="B46" s="503">
        <v>1</v>
      </c>
      <c r="C46" s="504">
        <v>5</v>
      </c>
      <c r="D46" s="420">
        <v>5</v>
      </c>
      <c r="E46" s="420">
        <v>0</v>
      </c>
      <c r="F46" s="420">
        <v>5</v>
      </c>
      <c r="G46" s="5"/>
      <c r="H46" s="58" t="s">
        <v>255</v>
      </c>
      <c r="I46" s="58" t="s">
        <v>255</v>
      </c>
      <c r="K46" s="128">
        <f t="shared" si="5"/>
        <v>5</v>
      </c>
      <c r="L46" s="57">
        <v>0</v>
      </c>
      <c r="M46">
        <v>13</v>
      </c>
    </row>
    <row r="47" spans="1:13" ht="12.75" customHeight="1">
      <c r="A47" s="66" t="s">
        <v>245</v>
      </c>
      <c r="B47" s="503">
        <v>140</v>
      </c>
      <c r="C47" s="504">
        <v>137</v>
      </c>
      <c r="D47" s="420">
        <v>85</v>
      </c>
      <c r="E47" s="420">
        <v>78</v>
      </c>
      <c r="F47" s="420">
        <v>82</v>
      </c>
      <c r="G47" s="5"/>
      <c r="H47" s="59">
        <f>(F47-B47)</f>
        <v>-58</v>
      </c>
      <c r="I47" s="358">
        <f>(F47-B47)/B47</f>
        <v>-0.4142857142857143</v>
      </c>
      <c r="K47" s="128">
        <f t="shared" si="5"/>
        <v>4</v>
      </c>
      <c r="L47" s="57">
        <v>0</v>
      </c>
      <c r="M47">
        <v>22</v>
      </c>
    </row>
    <row r="48" spans="1:13" ht="12.75" customHeight="1">
      <c r="A48" s="65" t="s">
        <v>70</v>
      </c>
      <c r="B48" s="503">
        <v>189</v>
      </c>
      <c r="C48" s="504">
        <v>152</v>
      </c>
      <c r="D48" s="420">
        <v>81</v>
      </c>
      <c r="E48" s="420">
        <v>69</v>
      </c>
      <c r="F48" s="420">
        <v>73</v>
      </c>
      <c r="G48" s="5"/>
      <c r="H48" s="59">
        <f>(F48-B48)</f>
        <v>-116</v>
      </c>
      <c r="I48" s="358">
        <f>(F48-B48)/B48</f>
        <v>-0.6137566137566137</v>
      </c>
      <c r="K48" s="128">
        <f t="shared" si="5"/>
        <v>4</v>
      </c>
      <c r="L48" s="57">
        <v>0</v>
      </c>
      <c r="M48">
        <v>23</v>
      </c>
    </row>
    <row r="49" spans="1:13" ht="12.75" customHeight="1">
      <c r="A49" s="529" t="s">
        <v>71</v>
      </c>
      <c r="B49" s="503">
        <v>48</v>
      </c>
      <c r="C49" s="505">
        <v>48</v>
      </c>
      <c r="D49" s="420">
        <v>35</v>
      </c>
      <c r="E49" s="420">
        <v>37</v>
      </c>
      <c r="F49" s="420">
        <v>41</v>
      </c>
      <c r="G49" s="5"/>
      <c r="H49" s="59">
        <f>(F49-B49)</f>
        <v>-7</v>
      </c>
      <c r="I49" s="358">
        <f>(F49-B49)/B49</f>
        <v>-0.14583333333333334</v>
      </c>
      <c r="K49" s="128">
        <f t="shared" si="5"/>
        <v>4</v>
      </c>
      <c r="L49" s="57">
        <f>(F49-E49)/E49</f>
        <v>0.10810810810810811</v>
      </c>
      <c r="M49">
        <v>24</v>
      </c>
    </row>
    <row r="50" spans="1:13" ht="12.75" customHeight="1">
      <c r="A50" s="35" t="s">
        <v>73</v>
      </c>
      <c r="B50" s="503">
        <v>99</v>
      </c>
      <c r="C50" s="504">
        <v>68</v>
      </c>
      <c r="D50" s="420">
        <v>36</v>
      </c>
      <c r="E50" s="420">
        <v>34</v>
      </c>
      <c r="F50" s="420">
        <v>38</v>
      </c>
      <c r="G50" s="5"/>
      <c r="H50" s="59">
        <f>(F50-B50)</f>
        <v>-61</v>
      </c>
      <c r="I50" s="358">
        <f>(F50-B50)/B50</f>
        <v>-0.6161616161616161</v>
      </c>
      <c r="K50" s="128">
        <f t="shared" si="5"/>
        <v>4</v>
      </c>
      <c r="L50" s="57">
        <v>0</v>
      </c>
      <c r="M50">
        <v>25</v>
      </c>
    </row>
    <row r="51" spans="1:13" ht="12.75" customHeight="1">
      <c r="A51" s="65" t="s">
        <v>205</v>
      </c>
      <c r="B51" s="503">
        <v>47</v>
      </c>
      <c r="C51" s="504">
        <v>54</v>
      </c>
      <c r="D51" s="420">
        <v>22</v>
      </c>
      <c r="E51" s="420">
        <v>27</v>
      </c>
      <c r="F51" s="420">
        <v>31</v>
      </c>
      <c r="G51" s="5"/>
      <c r="H51" s="58" t="s">
        <v>255</v>
      </c>
      <c r="I51" s="58" t="s">
        <v>255</v>
      </c>
      <c r="K51" s="128">
        <f t="shared" si="5"/>
        <v>4</v>
      </c>
      <c r="L51" s="57">
        <f aca="true" t="shared" si="6" ref="L51:L64">(F51-E51)/E51</f>
        <v>0.14814814814814814</v>
      </c>
      <c r="M51">
        <v>26</v>
      </c>
    </row>
    <row r="52" spans="1:13" ht="12.75" customHeight="1">
      <c r="A52" s="35" t="s">
        <v>385</v>
      </c>
      <c r="B52" s="422"/>
      <c r="C52" s="422"/>
      <c r="D52" s="422"/>
      <c r="E52" s="422"/>
      <c r="F52" s="420">
        <v>4</v>
      </c>
      <c r="G52" s="5"/>
      <c r="H52" s="59">
        <f aca="true" t="shared" si="7" ref="H52:H61">(F52-B52)</f>
        <v>4</v>
      </c>
      <c r="I52" s="358" t="e">
        <f aca="true" t="shared" si="8" ref="I52:I61">(F52-B52)/B52</f>
        <v>#DIV/0!</v>
      </c>
      <c r="K52" s="128">
        <f t="shared" si="5"/>
        <v>4</v>
      </c>
      <c r="L52" s="57" t="e">
        <f t="shared" si="6"/>
        <v>#DIV/0!</v>
      </c>
      <c r="M52">
        <v>27</v>
      </c>
    </row>
    <row r="53" spans="1:13" ht="12" customHeight="1">
      <c r="A53" s="35" t="s">
        <v>54</v>
      </c>
      <c r="B53" s="503">
        <v>58</v>
      </c>
      <c r="C53" s="504">
        <v>60</v>
      </c>
      <c r="D53" s="420">
        <v>27</v>
      </c>
      <c r="E53" s="420">
        <v>32</v>
      </c>
      <c r="F53" s="420">
        <v>35</v>
      </c>
      <c r="H53" s="59">
        <f t="shared" si="7"/>
        <v>-23</v>
      </c>
      <c r="I53" s="358">
        <f t="shared" si="8"/>
        <v>-0.39655172413793105</v>
      </c>
      <c r="K53" s="128">
        <f t="shared" si="5"/>
        <v>3</v>
      </c>
      <c r="L53" s="57">
        <f t="shared" si="6"/>
        <v>0.09375</v>
      </c>
      <c r="M53">
        <v>28</v>
      </c>
    </row>
    <row r="54" spans="1:13" ht="12.75" customHeight="1">
      <c r="A54" s="65" t="s">
        <v>74</v>
      </c>
      <c r="B54" s="503">
        <v>135</v>
      </c>
      <c r="C54" s="504">
        <v>167</v>
      </c>
      <c r="D54" s="420">
        <v>79</v>
      </c>
      <c r="E54" s="420">
        <v>92</v>
      </c>
      <c r="F54" s="420">
        <v>94</v>
      </c>
      <c r="G54" s="5"/>
      <c r="H54" s="59">
        <f t="shared" si="7"/>
        <v>-41</v>
      </c>
      <c r="I54" s="358">
        <f t="shared" si="8"/>
        <v>-0.3037037037037037</v>
      </c>
      <c r="K54" s="348">
        <f t="shared" si="5"/>
        <v>2</v>
      </c>
      <c r="L54" s="349">
        <f t="shared" si="6"/>
        <v>0.021739130434782608</v>
      </c>
      <c r="M54">
        <v>1</v>
      </c>
    </row>
    <row r="55" spans="1:13" ht="12.75" customHeight="1">
      <c r="A55" s="35" t="s">
        <v>248</v>
      </c>
      <c r="B55" s="503">
        <v>1</v>
      </c>
      <c r="C55" s="504">
        <v>14</v>
      </c>
      <c r="D55" s="420">
        <v>15</v>
      </c>
      <c r="E55" s="420">
        <v>23</v>
      </c>
      <c r="F55" s="420">
        <v>25</v>
      </c>
      <c r="G55" s="5"/>
      <c r="H55" s="59">
        <f t="shared" si="7"/>
        <v>24</v>
      </c>
      <c r="I55" s="358">
        <f t="shared" si="8"/>
        <v>24</v>
      </c>
      <c r="K55" s="348">
        <f t="shared" si="5"/>
        <v>2</v>
      </c>
      <c r="L55" s="349">
        <f t="shared" si="6"/>
        <v>0.08695652173913043</v>
      </c>
      <c r="M55">
        <v>2</v>
      </c>
    </row>
    <row r="56" spans="1:13" ht="12.75" customHeight="1">
      <c r="A56" s="65" t="s">
        <v>178</v>
      </c>
      <c r="B56" s="503">
        <v>244</v>
      </c>
      <c r="C56" s="504">
        <v>204</v>
      </c>
      <c r="D56" s="420">
        <v>131</v>
      </c>
      <c r="E56" s="420">
        <v>106</v>
      </c>
      <c r="F56" s="420">
        <v>107</v>
      </c>
      <c r="G56" s="5"/>
      <c r="H56" s="58">
        <f t="shared" si="7"/>
        <v>-137</v>
      </c>
      <c r="I56" s="201">
        <f t="shared" si="8"/>
        <v>-0.5614754098360656</v>
      </c>
      <c r="K56" s="128">
        <f t="shared" si="5"/>
        <v>1</v>
      </c>
      <c r="L56" s="57">
        <f t="shared" si="6"/>
        <v>0.009433962264150943</v>
      </c>
      <c r="M56">
        <v>3</v>
      </c>
    </row>
    <row r="57" spans="1:13" ht="12.75" customHeight="1">
      <c r="A57" s="113" t="s">
        <v>211</v>
      </c>
      <c r="B57" s="503">
        <v>17</v>
      </c>
      <c r="C57" s="504">
        <v>34</v>
      </c>
      <c r="D57" s="420">
        <v>30</v>
      </c>
      <c r="E57" s="420">
        <v>43</v>
      </c>
      <c r="F57" s="420">
        <v>44</v>
      </c>
      <c r="G57" s="5"/>
      <c r="H57" s="59">
        <f t="shared" si="7"/>
        <v>27</v>
      </c>
      <c r="I57" s="358">
        <f t="shared" si="8"/>
        <v>1.588235294117647</v>
      </c>
      <c r="K57" s="128">
        <f t="shared" si="5"/>
        <v>1</v>
      </c>
      <c r="L57" s="57">
        <f t="shared" si="6"/>
        <v>0.023255813953488372</v>
      </c>
      <c r="M57">
        <v>4</v>
      </c>
    </row>
    <row r="58" spans="1:13" s="74" customFormat="1" ht="13.5">
      <c r="A58" s="65" t="s">
        <v>386</v>
      </c>
      <c r="B58" s="422"/>
      <c r="C58" s="422"/>
      <c r="D58" s="422"/>
      <c r="E58" s="422"/>
      <c r="F58" s="420">
        <v>1</v>
      </c>
      <c r="G58" s="5"/>
      <c r="H58" s="59">
        <f t="shared" si="7"/>
        <v>1</v>
      </c>
      <c r="I58" s="358" t="e">
        <f t="shared" si="8"/>
        <v>#DIV/0!</v>
      </c>
      <c r="J58"/>
      <c r="K58" s="128">
        <f t="shared" si="5"/>
        <v>1</v>
      </c>
      <c r="L58" s="57" t="e">
        <f t="shared" si="6"/>
        <v>#DIV/0!</v>
      </c>
      <c r="M58">
        <v>5</v>
      </c>
    </row>
    <row r="59" spans="1:13" ht="12.75" customHeight="1">
      <c r="A59" s="319" t="s">
        <v>210</v>
      </c>
      <c r="B59" s="503">
        <v>47</v>
      </c>
      <c r="C59" s="504">
        <v>39</v>
      </c>
      <c r="D59" s="420">
        <v>18</v>
      </c>
      <c r="E59" s="420">
        <v>24</v>
      </c>
      <c r="F59" s="420">
        <v>24</v>
      </c>
      <c r="G59" s="5"/>
      <c r="H59" s="58">
        <f t="shared" si="7"/>
        <v>-23</v>
      </c>
      <c r="I59" s="201">
        <f t="shared" si="8"/>
        <v>-0.48936170212765956</v>
      </c>
      <c r="K59" s="348">
        <f t="shared" si="5"/>
        <v>0</v>
      </c>
      <c r="L59" s="349">
        <f t="shared" si="6"/>
        <v>0</v>
      </c>
      <c r="M59">
        <v>6</v>
      </c>
    </row>
    <row r="60" spans="1:13" ht="12.75" customHeight="1">
      <c r="A60" s="35" t="s">
        <v>46</v>
      </c>
      <c r="B60" s="503">
        <v>3</v>
      </c>
      <c r="C60" s="504">
        <v>2</v>
      </c>
      <c r="D60" s="420">
        <v>1</v>
      </c>
      <c r="E60" s="420">
        <v>0</v>
      </c>
      <c r="F60" s="420">
        <v>0</v>
      </c>
      <c r="G60" s="5"/>
      <c r="H60" s="59">
        <f t="shared" si="7"/>
        <v>-3</v>
      </c>
      <c r="I60" s="358">
        <f t="shared" si="8"/>
        <v>-1</v>
      </c>
      <c r="K60" s="348">
        <f t="shared" si="5"/>
        <v>0</v>
      </c>
      <c r="L60" s="349" t="e">
        <f t="shared" si="6"/>
        <v>#DIV/0!</v>
      </c>
      <c r="M60">
        <v>7</v>
      </c>
    </row>
    <row r="61" spans="1:13" ht="12.75" customHeight="1">
      <c r="A61" s="35" t="s">
        <v>48</v>
      </c>
      <c r="B61" s="503">
        <v>5</v>
      </c>
      <c r="C61" s="504">
        <v>1</v>
      </c>
      <c r="D61" s="420">
        <v>0</v>
      </c>
      <c r="E61" s="420">
        <v>0</v>
      </c>
      <c r="F61" s="420">
        <v>0</v>
      </c>
      <c r="G61" s="5"/>
      <c r="H61" s="59">
        <f t="shared" si="7"/>
        <v>-5</v>
      </c>
      <c r="I61" s="358">
        <f t="shared" si="8"/>
        <v>-1</v>
      </c>
      <c r="K61" s="128">
        <f t="shared" si="5"/>
        <v>0</v>
      </c>
      <c r="L61" s="57" t="e">
        <f t="shared" si="6"/>
        <v>#DIV/0!</v>
      </c>
      <c r="M61">
        <v>8</v>
      </c>
    </row>
    <row r="62" spans="1:13" ht="12.75" customHeight="1">
      <c r="A62" s="35" t="s">
        <v>51</v>
      </c>
      <c r="B62" s="503">
        <v>2</v>
      </c>
      <c r="C62" s="504">
        <v>1</v>
      </c>
      <c r="D62" s="420">
        <v>0</v>
      </c>
      <c r="E62" s="420">
        <v>0</v>
      </c>
      <c r="F62" s="420">
        <v>0</v>
      </c>
      <c r="G62" s="5"/>
      <c r="H62" s="58" t="s">
        <v>255</v>
      </c>
      <c r="I62" s="58" t="s">
        <v>255</v>
      </c>
      <c r="K62" s="128">
        <f t="shared" si="5"/>
        <v>0</v>
      </c>
      <c r="L62" s="57" t="e">
        <f t="shared" si="6"/>
        <v>#DIV/0!</v>
      </c>
      <c r="M62">
        <v>9</v>
      </c>
    </row>
    <row r="63" spans="1:13" ht="12.75" customHeight="1">
      <c r="A63" s="65" t="s">
        <v>57</v>
      </c>
      <c r="B63" s="503">
        <v>31</v>
      </c>
      <c r="C63" s="504">
        <v>8</v>
      </c>
      <c r="D63" s="420">
        <v>1</v>
      </c>
      <c r="E63" s="420">
        <v>0</v>
      </c>
      <c r="F63" s="420">
        <v>0</v>
      </c>
      <c r="G63" s="5"/>
      <c r="H63" s="58">
        <f>(F63-B63)</f>
        <v>-31</v>
      </c>
      <c r="I63" s="201">
        <f>(F63-B63)/B63</f>
        <v>-1</v>
      </c>
      <c r="K63" s="128">
        <f t="shared" si="5"/>
        <v>0</v>
      </c>
      <c r="L63" s="57" t="e">
        <f t="shared" si="6"/>
        <v>#DIV/0!</v>
      </c>
      <c r="M63">
        <v>10</v>
      </c>
    </row>
    <row r="64" spans="1:13" ht="12.75" customHeight="1">
      <c r="A64" s="35" t="s">
        <v>197</v>
      </c>
      <c r="B64" s="503">
        <v>20</v>
      </c>
      <c r="C64" s="504">
        <v>6</v>
      </c>
      <c r="D64" s="420">
        <v>2</v>
      </c>
      <c r="E64" s="420">
        <v>0</v>
      </c>
      <c r="F64" s="420">
        <v>0</v>
      </c>
      <c r="G64" s="5"/>
      <c r="H64" s="59">
        <f>(F64-B64)</f>
        <v>-20</v>
      </c>
      <c r="I64" s="358">
        <f>(F64-B64)/B64</f>
        <v>-1</v>
      </c>
      <c r="K64" s="128">
        <f t="shared" si="5"/>
        <v>0</v>
      </c>
      <c r="L64" s="57" t="e">
        <f t="shared" si="6"/>
        <v>#DIV/0!</v>
      </c>
      <c r="M64">
        <v>11</v>
      </c>
    </row>
    <row r="65" spans="1:13" ht="12.75" customHeight="1">
      <c r="A65" s="35" t="s">
        <v>61</v>
      </c>
      <c r="B65" s="503">
        <v>14</v>
      </c>
      <c r="C65" s="504">
        <v>4</v>
      </c>
      <c r="D65" s="420">
        <v>1</v>
      </c>
      <c r="E65" s="420">
        <v>0</v>
      </c>
      <c r="F65" s="420">
        <v>0</v>
      </c>
      <c r="G65" s="5"/>
      <c r="H65" s="58" t="s">
        <v>255</v>
      </c>
      <c r="I65" s="58" t="s">
        <v>255</v>
      </c>
      <c r="K65" s="128">
        <f t="shared" si="5"/>
        <v>0</v>
      </c>
      <c r="L65" s="57">
        <v>0</v>
      </c>
      <c r="M65">
        <v>12</v>
      </c>
    </row>
    <row r="66" spans="1:13" ht="12.75" customHeight="1">
      <c r="A66" s="65" t="s">
        <v>203</v>
      </c>
      <c r="B66" s="503">
        <v>30</v>
      </c>
      <c r="C66" s="504">
        <v>16</v>
      </c>
      <c r="D66" s="420">
        <v>4</v>
      </c>
      <c r="E66" s="420">
        <v>0</v>
      </c>
      <c r="F66" s="420">
        <v>0</v>
      </c>
      <c r="G66" s="5"/>
      <c r="H66" s="58" t="s">
        <v>255</v>
      </c>
      <c r="I66" s="58" t="s">
        <v>255</v>
      </c>
      <c r="K66" s="128">
        <f t="shared" si="5"/>
        <v>0</v>
      </c>
      <c r="L66" s="57" t="e">
        <f>(F66-E66)/E66</f>
        <v>#DIV/0!</v>
      </c>
      <c r="M66">
        <v>13</v>
      </c>
    </row>
    <row r="67" spans="1:13" s="61" customFormat="1" ht="12.75" customHeight="1">
      <c r="A67" s="35" t="s">
        <v>64</v>
      </c>
      <c r="B67" s="503">
        <v>17</v>
      </c>
      <c r="C67" s="504">
        <v>3</v>
      </c>
      <c r="D67" s="420">
        <v>0</v>
      </c>
      <c r="E67" s="420">
        <v>0</v>
      </c>
      <c r="F67" s="420">
        <v>0</v>
      </c>
      <c r="G67" s="5"/>
      <c r="H67" s="59">
        <f aca="true" t="shared" si="9" ref="H67:H83">(F67-B67)</f>
        <v>-17</v>
      </c>
      <c r="I67" s="358">
        <f>(F67-B67)/B67</f>
        <v>-1</v>
      </c>
      <c r="J67"/>
      <c r="K67" s="128">
        <f t="shared" si="5"/>
        <v>0</v>
      </c>
      <c r="L67" s="57" t="e">
        <f>(F67-E67)/E67</f>
        <v>#DIV/0!</v>
      </c>
      <c r="M67">
        <v>14</v>
      </c>
    </row>
    <row r="68" spans="1:13" ht="12.75" customHeight="1">
      <c r="A68" s="35" t="s">
        <v>90</v>
      </c>
      <c r="B68" s="503">
        <v>0</v>
      </c>
      <c r="C68" s="504">
        <v>0</v>
      </c>
      <c r="D68" s="420">
        <v>0</v>
      </c>
      <c r="E68" s="420">
        <v>0</v>
      </c>
      <c r="F68" s="420">
        <v>0</v>
      </c>
      <c r="G68" s="5"/>
      <c r="H68" s="58">
        <f t="shared" si="9"/>
        <v>0</v>
      </c>
      <c r="I68" s="201">
        <v>0</v>
      </c>
      <c r="K68" s="128">
        <f t="shared" si="5"/>
        <v>0</v>
      </c>
      <c r="L68" s="57">
        <v>0</v>
      </c>
      <c r="M68">
        <v>15</v>
      </c>
    </row>
    <row r="69" spans="1:13" ht="12.75" customHeight="1">
      <c r="A69" s="35" t="s">
        <v>91</v>
      </c>
      <c r="B69" s="503">
        <v>0</v>
      </c>
      <c r="C69" s="504">
        <v>0</v>
      </c>
      <c r="D69" s="420">
        <v>0</v>
      </c>
      <c r="E69" s="420">
        <v>0</v>
      </c>
      <c r="F69" s="420">
        <v>0</v>
      </c>
      <c r="G69" s="5"/>
      <c r="H69" s="58">
        <f t="shared" si="9"/>
        <v>0</v>
      </c>
      <c r="I69" s="201">
        <v>0</v>
      </c>
      <c r="K69" s="128">
        <f t="shared" si="5"/>
        <v>0</v>
      </c>
      <c r="L69" s="57">
        <v>0</v>
      </c>
      <c r="M69">
        <v>16</v>
      </c>
    </row>
    <row r="70" spans="1:13" ht="12.75" customHeight="1">
      <c r="A70" s="65" t="s">
        <v>55</v>
      </c>
      <c r="B70" s="503">
        <v>95</v>
      </c>
      <c r="C70" s="504">
        <v>115</v>
      </c>
      <c r="D70" s="420">
        <v>80</v>
      </c>
      <c r="E70" s="420">
        <v>117</v>
      </c>
      <c r="F70" s="420">
        <v>116</v>
      </c>
      <c r="G70" s="5"/>
      <c r="H70" s="58">
        <f t="shared" si="9"/>
        <v>21</v>
      </c>
      <c r="I70" s="201">
        <f aca="true" t="shared" si="10" ref="I70:I83">(F70-B70)/B70</f>
        <v>0.22105263157894736</v>
      </c>
      <c r="K70" s="348">
        <f t="shared" si="5"/>
        <v>-1</v>
      </c>
      <c r="L70" s="349">
        <f aca="true" t="shared" si="11" ref="L70:L83">(F70-E70)/E70</f>
        <v>-0.008547008547008548</v>
      </c>
      <c r="M70">
        <v>17</v>
      </c>
    </row>
    <row r="71" spans="1:12" ht="12.75" customHeight="1">
      <c r="A71" s="35" t="s">
        <v>49</v>
      </c>
      <c r="B71" s="503">
        <v>25</v>
      </c>
      <c r="C71" s="504">
        <v>4</v>
      </c>
      <c r="D71" s="420">
        <v>1</v>
      </c>
      <c r="E71" s="420">
        <v>1</v>
      </c>
      <c r="F71" s="420">
        <v>0</v>
      </c>
      <c r="G71" s="5"/>
      <c r="H71" s="59">
        <f t="shared" si="9"/>
        <v>-25</v>
      </c>
      <c r="I71" s="358">
        <f t="shared" si="10"/>
        <v>-1</v>
      </c>
      <c r="K71" s="128">
        <f t="shared" si="5"/>
        <v>-1</v>
      </c>
      <c r="L71" s="57">
        <f t="shared" si="11"/>
        <v>-1</v>
      </c>
    </row>
    <row r="72" spans="1:12" ht="12.75" customHeight="1">
      <c r="A72" s="35" t="s">
        <v>66</v>
      </c>
      <c r="B72" s="503">
        <v>164</v>
      </c>
      <c r="C72" s="504">
        <v>178</v>
      </c>
      <c r="D72" s="420">
        <v>68</v>
      </c>
      <c r="E72" s="420">
        <v>93</v>
      </c>
      <c r="F72" s="420">
        <v>91</v>
      </c>
      <c r="G72" s="5"/>
      <c r="H72" s="59">
        <f t="shared" si="9"/>
        <v>-73</v>
      </c>
      <c r="I72" s="358">
        <f t="shared" si="10"/>
        <v>-0.4451219512195122</v>
      </c>
      <c r="K72" s="128">
        <f t="shared" si="5"/>
        <v>-2</v>
      </c>
      <c r="L72" s="57">
        <f t="shared" si="11"/>
        <v>-0.021505376344086023</v>
      </c>
    </row>
    <row r="73" spans="1:12" ht="12.75">
      <c r="A73" s="35" t="s">
        <v>56</v>
      </c>
      <c r="B73" s="503">
        <v>19</v>
      </c>
      <c r="C73" s="504">
        <v>6</v>
      </c>
      <c r="D73" s="420">
        <v>4</v>
      </c>
      <c r="E73" s="420">
        <v>2</v>
      </c>
      <c r="F73" s="420">
        <v>0</v>
      </c>
      <c r="G73" s="5"/>
      <c r="H73" s="59">
        <f t="shared" si="9"/>
        <v>-19</v>
      </c>
      <c r="I73" s="358">
        <f t="shared" si="10"/>
        <v>-1</v>
      </c>
      <c r="K73" s="58">
        <f t="shared" si="5"/>
        <v>-2</v>
      </c>
      <c r="L73" s="7">
        <f t="shared" si="11"/>
        <v>-1</v>
      </c>
    </row>
    <row r="74" spans="1:12" ht="12.75">
      <c r="A74" s="322" t="s">
        <v>319</v>
      </c>
      <c r="B74" s="422"/>
      <c r="C74" s="422"/>
      <c r="D74" s="422"/>
      <c r="E74" s="420">
        <v>7</v>
      </c>
      <c r="F74" s="420">
        <v>4</v>
      </c>
      <c r="G74" s="5"/>
      <c r="H74" s="59">
        <f t="shared" si="9"/>
        <v>4</v>
      </c>
      <c r="I74" s="358" t="e">
        <f t="shared" si="10"/>
        <v>#DIV/0!</v>
      </c>
      <c r="K74" s="128">
        <f t="shared" si="5"/>
        <v>-3</v>
      </c>
      <c r="L74" s="57">
        <f t="shared" si="11"/>
        <v>-0.42857142857142855</v>
      </c>
    </row>
    <row r="75" spans="1:12" ht="12.75">
      <c r="A75" s="35" t="s">
        <v>84</v>
      </c>
      <c r="B75" s="503">
        <v>251</v>
      </c>
      <c r="C75" s="504">
        <v>214</v>
      </c>
      <c r="D75" s="420">
        <v>119</v>
      </c>
      <c r="E75" s="420">
        <v>146</v>
      </c>
      <c r="F75" s="420">
        <v>138</v>
      </c>
      <c r="G75" s="5"/>
      <c r="H75" s="59">
        <f t="shared" si="9"/>
        <v>-113</v>
      </c>
      <c r="I75" s="358">
        <f t="shared" si="10"/>
        <v>-0.450199203187251</v>
      </c>
      <c r="K75" s="348">
        <f t="shared" si="5"/>
        <v>-8</v>
      </c>
      <c r="L75" s="349">
        <f t="shared" si="11"/>
        <v>-0.0547945205479452</v>
      </c>
    </row>
    <row r="76" spans="1:12" ht="12.75">
      <c r="A76" s="65" t="s">
        <v>78</v>
      </c>
      <c r="B76" s="503">
        <v>35</v>
      </c>
      <c r="C76" s="504">
        <v>46</v>
      </c>
      <c r="D76" s="420">
        <v>28</v>
      </c>
      <c r="E76" s="420">
        <v>33</v>
      </c>
      <c r="F76" s="420">
        <v>25</v>
      </c>
      <c r="G76" s="5"/>
      <c r="H76" s="59">
        <f t="shared" si="9"/>
        <v>-10</v>
      </c>
      <c r="I76" s="358">
        <f t="shared" si="10"/>
        <v>-0.2857142857142857</v>
      </c>
      <c r="K76" s="128">
        <f aca="true" t="shared" si="12" ref="K76:K83">(F76-E76)</f>
        <v>-8</v>
      </c>
      <c r="L76" s="57">
        <f t="shared" si="11"/>
        <v>-0.24242424242424243</v>
      </c>
    </row>
    <row r="77" spans="1:12" ht="12.75">
      <c r="A77" s="319" t="s">
        <v>58</v>
      </c>
      <c r="B77" s="503">
        <v>55</v>
      </c>
      <c r="C77" s="504">
        <v>59</v>
      </c>
      <c r="D77" s="420">
        <v>28</v>
      </c>
      <c r="E77" s="420">
        <v>40</v>
      </c>
      <c r="F77" s="420">
        <v>29</v>
      </c>
      <c r="G77" s="5"/>
      <c r="H77" s="59">
        <f t="shared" si="9"/>
        <v>-26</v>
      </c>
      <c r="I77" s="358">
        <f t="shared" si="10"/>
        <v>-0.4727272727272727</v>
      </c>
      <c r="J77" s="352"/>
      <c r="K77" s="128">
        <f t="shared" si="12"/>
        <v>-11</v>
      </c>
      <c r="L77" s="57">
        <f t="shared" si="11"/>
        <v>-0.275</v>
      </c>
    </row>
    <row r="78" spans="1:12" ht="22.5">
      <c r="A78" s="65" t="s">
        <v>204</v>
      </c>
      <c r="B78" s="503">
        <v>51</v>
      </c>
      <c r="C78" s="504">
        <v>69</v>
      </c>
      <c r="D78" s="420">
        <v>35</v>
      </c>
      <c r="E78" s="420">
        <v>36</v>
      </c>
      <c r="F78" s="420">
        <v>25</v>
      </c>
      <c r="G78" s="5"/>
      <c r="H78" s="58">
        <f t="shared" si="9"/>
        <v>-26</v>
      </c>
      <c r="I78" s="201">
        <f t="shared" si="10"/>
        <v>-0.5098039215686274</v>
      </c>
      <c r="K78" s="128">
        <f t="shared" si="12"/>
        <v>-11</v>
      </c>
      <c r="L78" s="57">
        <f t="shared" si="11"/>
        <v>-0.3055555555555556</v>
      </c>
    </row>
    <row r="79" spans="1:12" ht="12.75">
      <c r="A79" s="65" t="s">
        <v>59</v>
      </c>
      <c r="B79" s="503">
        <v>16</v>
      </c>
      <c r="C79" s="504">
        <v>29</v>
      </c>
      <c r="D79" s="420">
        <v>23</v>
      </c>
      <c r="E79" s="420">
        <v>55</v>
      </c>
      <c r="F79" s="420">
        <v>43</v>
      </c>
      <c r="G79" s="5"/>
      <c r="H79" s="59">
        <f t="shared" si="9"/>
        <v>27</v>
      </c>
      <c r="I79" s="358">
        <f t="shared" si="10"/>
        <v>1.6875</v>
      </c>
      <c r="K79" s="128">
        <f t="shared" si="12"/>
        <v>-12</v>
      </c>
      <c r="L79" s="57">
        <f t="shared" si="11"/>
        <v>-0.21818181818181817</v>
      </c>
    </row>
    <row r="80" spans="1:12" ht="12.75">
      <c r="A80" s="35" t="s">
        <v>67</v>
      </c>
      <c r="B80" s="503">
        <v>163</v>
      </c>
      <c r="C80" s="504">
        <v>169</v>
      </c>
      <c r="D80" s="420">
        <v>95</v>
      </c>
      <c r="E80" s="420">
        <v>91</v>
      </c>
      <c r="F80" s="420">
        <v>78</v>
      </c>
      <c r="G80" s="5"/>
      <c r="H80" s="59">
        <f t="shared" si="9"/>
        <v>-85</v>
      </c>
      <c r="I80" s="358">
        <f t="shared" si="10"/>
        <v>-0.5214723926380368</v>
      </c>
      <c r="K80" s="59">
        <f t="shared" si="12"/>
        <v>-13</v>
      </c>
      <c r="L80" s="6">
        <f t="shared" si="11"/>
        <v>-0.14285714285714285</v>
      </c>
    </row>
    <row r="81" spans="1:12" ht="12.75">
      <c r="A81" s="35" t="s">
        <v>79</v>
      </c>
      <c r="B81" s="503">
        <v>714</v>
      </c>
      <c r="C81" s="504">
        <v>815</v>
      </c>
      <c r="D81" s="420">
        <v>619</v>
      </c>
      <c r="E81" s="420">
        <v>740</v>
      </c>
      <c r="F81" s="420">
        <v>714</v>
      </c>
      <c r="G81" s="5"/>
      <c r="H81" s="59">
        <f t="shared" si="9"/>
        <v>0</v>
      </c>
      <c r="I81" s="358">
        <f t="shared" si="10"/>
        <v>0</v>
      </c>
      <c r="K81" s="128">
        <f t="shared" si="12"/>
        <v>-26</v>
      </c>
      <c r="L81" s="57">
        <f t="shared" si="11"/>
        <v>-0.03513513513513514</v>
      </c>
    </row>
    <row r="82" spans="1:12" ht="12.75">
      <c r="A82" s="415" t="s">
        <v>316</v>
      </c>
      <c r="B82" s="503">
        <v>830</v>
      </c>
      <c r="C82" s="504">
        <v>873</v>
      </c>
      <c r="D82" s="420">
        <v>403</v>
      </c>
      <c r="E82" s="420">
        <v>398</v>
      </c>
      <c r="F82" s="420">
        <v>367</v>
      </c>
      <c r="G82" s="5"/>
      <c r="H82" s="59">
        <f t="shared" si="9"/>
        <v>-463</v>
      </c>
      <c r="I82" s="358">
        <f t="shared" si="10"/>
        <v>-0.5578313253012048</v>
      </c>
      <c r="K82" s="348">
        <f t="shared" si="12"/>
        <v>-31</v>
      </c>
      <c r="L82" s="349">
        <f t="shared" si="11"/>
        <v>-0.07788944723618091</v>
      </c>
    </row>
    <row r="83" spans="1:12" ht="12.75">
      <c r="A83" s="163" t="s">
        <v>5</v>
      </c>
      <c r="B83" s="43">
        <f>SUM(B8:B46,B47:B82)</f>
        <v>16443</v>
      </c>
      <c r="C83" s="43">
        <f>SUM(C8:C46,C47:C82)</f>
        <v>16787</v>
      </c>
      <c r="D83" s="43">
        <f>SUM(D8:D46,D47:D82)</f>
        <v>10002</v>
      </c>
      <c r="E83" s="43">
        <f>SUM(E8:E46,E47:E82)</f>
        <v>11780</v>
      </c>
      <c r="F83" s="43">
        <f>SUM(F8:F46,F47:F82)</f>
        <v>13179</v>
      </c>
      <c r="G83" s="164"/>
      <c r="H83" s="356">
        <f t="shared" si="9"/>
        <v>-3264</v>
      </c>
      <c r="I83" s="359">
        <f t="shared" si="10"/>
        <v>-0.19850392264185368</v>
      </c>
      <c r="J83" s="121"/>
      <c r="K83" s="209">
        <f t="shared" si="12"/>
        <v>1399</v>
      </c>
      <c r="L83" s="206">
        <f t="shared" si="11"/>
        <v>0.11876061120543294</v>
      </c>
    </row>
    <row r="85" spans="3:6" ht="12.75">
      <c r="C85" s="499"/>
      <c r="D85" s="499"/>
      <c r="E85" s="499"/>
      <c r="F85" s="499"/>
    </row>
  </sheetData>
  <printOptions/>
  <pageMargins left="0.75" right="0.75" top="1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88"/>
  <sheetViews>
    <sheetView workbookViewId="0" topLeftCell="A50">
      <selection activeCell="E65" sqref="E65"/>
    </sheetView>
  </sheetViews>
  <sheetFormatPr defaultColWidth="9.140625" defaultRowHeight="12.75"/>
  <cols>
    <col min="2" max="2" width="11.57421875" style="0" hidden="1" customWidth="1"/>
    <col min="3" max="4" width="0" style="0" hidden="1" customWidth="1"/>
    <col min="5" max="5" width="27.57421875" style="0" customWidth="1"/>
    <col min="11" max="11" width="8.8515625" style="0" hidden="1" customWidth="1"/>
    <col min="12" max="12" width="3.8515625" style="0" customWidth="1"/>
    <col min="13" max="13" width="25.7109375" style="0" customWidth="1"/>
    <col min="14" max="14" width="11.57421875" style="0" customWidth="1"/>
  </cols>
  <sheetData>
    <row r="2" ht="12.75">
      <c r="A2" t="s">
        <v>256</v>
      </c>
    </row>
    <row r="3" spans="1:14" ht="12.75">
      <c r="A3" s="390" t="s">
        <v>259</v>
      </c>
      <c r="B3" t="s">
        <v>257</v>
      </c>
      <c r="C3" t="s">
        <v>258</v>
      </c>
      <c r="E3" s="191"/>
      <c r="F3" s="136">
        <v>2004</v>
      </c>
      <c r="G3" s="136">
        <v>2005</v>
      </c>
      <c r="H3" s="361">
        <v>2006</v>
      </c>
      <c r="I3" s="361">
        <v>2007</v>
      </c>
      <c r="J3" s="361">
        <v>2008</v>
      </c>
      <c r="L3" t="s">
        <v>286</v>
      </c>
      <c r="M3" t="s">
        <v>286</v>
      </c>
      <c r="N3" t="s">
        <v>321</v>
      </c>
    </row>
    <row r="4" spans="1:14" ht="12.75">
      <c r="A4" s="390">
        <v>1</v>
      </c>
      <c r="B4">
        <v>4.622395833333333</v>
      </c>
      <c r="C4">
        <v>4.622395833333333</v>
      </c>
      <c r="E4" s="431" t="s">
        <v>151</v>
      </c>
      <c r="F4" s="178">
        <v>29</v>
      </c>
      <c r="G4" s="178">
        <v>24</v>
      </c>
      <c r="H4" s="178">
        <v>7</v>
      </c>
      <c r="I4" s="178">
        <v>6</v>
      </c>
      <c r="J4" s="178">
        <v>8</v>
      </c>
      <c r="M4" t="s">
        <v>5</v>
      </c>
      <c r="N4">
        <v>1098</v>
      </c>
    </row>
    <row r="5" spans="1:14" ht="12.75">
      <c r="A5" s="390">
        <v>2</v>
      </c>
      <c r="B5">
        <v>4.622395833333333</v>
      </c>
      <c r="C5">
        <v>4.622395833333333</v>
      </c>
      <c r="E5" t="s">
        <v>529</v>
      </c>
      <c r="F5" s="178"/>
      <c r="G5" s="178"/>
      <c r="H5" s="178"/>
      <c r="I5" s="178"/>
      <c r="J5" s="178">
        <v>4</v>
      </c>
      <c r="M5" t="s">
        <v>281</v>
      </c>
      <c r="N5">
        <v>182</v>
      </c>
    </row>
    <row r="6" spans="1:14" ht="12.75">
      <c r="A6" s="390">
        <v>3</v>
      </c>
      <c r="B6">
        <v>4.166666666666667</v>
      </c>
      <c r="C6">
        <v>4.166666666666667</v>
      </c>
      <c r="E6" s="431" t="s">
        <v>293</v>
      </c>
      <c r="F6" s="178">
        <v>31</v>
      </c>
      <c r="G6" s="178">
        <v>35</v>
      </c>
      <c r="H6" s="178">
        <v>54</v>
      </c>
      <c r="I6" s="178">
        <v>23</v>
      </c>
      <c r="J6" s="178">
        <v>15</v>
      </c>
      <c r="M6" s="515" t="s">
        <v>536</v>
      </c>
      <c r="N6" s="516">
        <v>81</v>
      </c>
    </row>
    <row r="7" spans="1:14" ht="13.5" thickBot="1">
      <c r="A7" s="390">
        <v>4</v>
      </c>
      <c r="B7">
        <v>3.8411458333333335</v>
      </c>
      <c r="C7">
        <v>3.8411458333333335</v>
      </c>
      <c r="E7" t="s">
        <v>523</v>
      </c>
      <c r="F7" s="178"/>
      <c r="G7" s="178"/>
      <c r="H7" s="178"/>
      <c r="I7" s="178"/>
      <c r="J7" s="178">
        <v>5</v>
      </c>
      <c r="M7" s="523" t="s">
        <v>334</v>
      </c>
      <c r="N7" s="524">
        <v>81</v>
      </c>
    </row>
    <row r="8" spans="1:14" ht="12.75">
      <c r="A8" s="390">
        <v>5</v>
      </c>
      <c r="B8">
        <v>3.515625</v>
      </c>
      <c r="C8">
        <v>3.515625</v>
      </c>
      <c r="E8" s="431" t="s">
        <v>162</v>
      </c>
      <c r="F8" s="178">
        <v>3</v>
      </c>
      <c r="G8" s="178">
        <v>4</v>
      </c>
      <c r="H8" s="178">
        <v>12</v>
      </c>
      <c r="I8" s="178">
        <v>5</v>
      </c>
      <c r="J8" s="178">
        <v>5</v>
      </c>
      <c r="M8" s="515" t="s">
        <v>333</v>
      </c>
      <c r="N8" s="516">
        <v>36</v>
      </c>
    </row>
    <row r="9" spans="1:14" ht="13.5" thickBot="1">
      <c r="A9" s="390">
        <v>6</v>
      </c>
      <c r="B9">
        <v>2.6041666666666665</v>
      </c>
      <c r="C9">
        <v>2.6041666666666665</v>
      </c>
      <c r="E9" s="431" t="s">
        <v>165</v>
      </c>
      <c r="F9" s="178">
        <v>4</v>
      </c>
      <c r="G9" s="178">
        <v>3</v>
      </c>
      <c r="H9" s="178">
        <v>18</v>
      </c>
      <c r="I9" s="178">
        <v>5</v>
      </c>
      <c r="J9" s="178">
        <v>4</v>
      </c>
      <c r="M9" s="517" t="s">
        <v>522</v>
      </c>
      <c r="N9" s="518">
        <v>13</v>
      </c>
    </row>
    <row r="10" spans="1:14" ht="13.5" thickTop="1">
      <c r="A10" s="390">
        <v>7</v>
      </c>
      <c r="B10">
        <v>2.34375</v>
      </c>
      <c r="C10">
        <v>2.34375</v>
      </c>
      <c r="E10" s="431" t="s">
        <v>164</v>
      </c>
      <c r="F10" s="178">
        <v>5</v>
      </c>
      <c r="G10" s="178">
        <v>8</v>
      </c>
      <c r="H10" s="178">
        <v>20</v>
      </c>
      <c r="I10" s="178">
        <v>8</v>
      </c>
      <c r="J10" s="178">
        <v>10</v>
      </c>
      <c r="M10" s="519" t="s">
        <v>537</v>
      </c>
      <c r="N10" s="520">
        <f>SUM(N8:N9)</f>
        <v>49</v>
      </c>
    </row>
    <row r="11" spans="1:14" ht="12.75">
      <c r="A11" s="390">
        <v>8</v>
      </c>
      <c r="B11">
        <v>2.34375</v>
      </c>
      <c r="C11">
        <v>2.34375</v>
      </c>
      <c r="E11" t="s">
        <v>526</v>
      </c>
      <c r="F11" s="178"/>
      <c r="G11" s="178"/>
      <c r="H11" s="178"/>
      <c r="I11" s="178"/>
      <c r="J11" s="178">
        <v>6</v>
      </c>
      <c r="M11" s="521"/>
      <c r="N11" s="521"/>
    </row>
    <row r="12" spans="1:12" ht="12.75">
      <c r="A12" s="390">
        <v>9</v>
      </c>
      <c r="B12">
        <v>2.2786458333333335</v>
      </c>
      <c r="C12">
        <v>2.2786458333333335</v>
      </c>
      <c r="E12" s="431" t="s">
        <v>295</v>
      </c>
      <c r="F12" s="178">
        <v>8</v>
      </c>
      <c r="G12" s="178">
        <v>6</v>
      </c>
      <c r="H12" s="178">
        <v>19</v>
      </c>
      <c r="I12" s="178">
        <v>14</v>
      </c>
      <c r="J12" s="178">
        <v>5</v>
      </c>
      <c r="L12" s="512"/>
    </row>
    <row r="13" spans="1:14" ht="12.75">
      <c r="A13" s="390">
        <v>10</v>
      </c>
      <c r="B13">
        <v>1.953125</v>
      </c>
      <c r="C13">
        <v>1.953125</v>
      </c>
      <c r="E13" s="431" t="s">
        <v>299</v>
      </c>
      <c r="F13" s="178">
        <v>1</v>
      </c>
      <c r="G13" s="178">
        <v>5</v>
      </c>
      <c r="H13" s="178">
        <v>6</v>
      </c>
      <c r="I13" s="178">
        <v>6</v>
      </c>
      <c r="J13" s="178">
        <v>4</v>
      </c>
      <c r="L13" s="512">
        <v>1</v>
      </c>
      <c r="M13" t="s">
        <v>151</v>
      </c>
      <c r="N13">
        <v>8</v>
      </c>
    </row>
    <row r="14" spans="1:14" ht="12.75">
      <c r="A14" s="390">
        <v>11</v>
      </c>
      <c r="B14">
        <v>1.8229166666666667</v>
      </c>
      <c r="C14">
        <v>1.8229166666666667</v>
      </c>
      <c r="E14" s="433" t="s">
        <v>335</v>
      </c>
      <c r="F14" s="10">
        <v>10</v>
      </c>
      <c r="G14" s="10">
        <v>19</v>
      </c>
      <c r="H14" s="13">
        <v>2</v>
      </c>
      <c r="I14" s="10">
        <v>8</v>
      </c>
      <c r="J14" s="10">
        <v>4</v>
      </c>
      <c r="L14" s="512">
        <v>2</v>
      </c>
      <c r="M14" t="s">
        <v>529</v>
      </c>
      <c r="N14">
        <v>4</v>
      </c>
    </row>
    <row r="15" spans="1:14" ht="12.75">
      <c r="A15" s="390">
        <v>12</v>
      </c>
      <c r="B15">
        <v>1.7578125</v>
      </c>
      <c r="C15">
        <v>1.7578125</v>
      </c>
      <c r="E15" s="433" t="s">
        <v>283</v>
      </c>
      <c r="F15" s="13">
        <v>4</v>
      </c>
      <c r="G15" s="10">
        <v>4</v>
      </c>
      <c r="H15" s="207">
        <v>4</v>
      </c>
      <c r="I15" s="178">
        <v>6</v>
      </c>
      <c r="J15" s="178">
        <v>4</v>
      </c>
      <c r="L15" s="512">
        <v>3</v>
      </c>
      <c r="M15" t="s">
        <v>293</v>
      </c>
      <c r="N15">
        <v>15</v>
      </c>
    </row>
    <row r="16" spans="1:14" ht="12.75">
      <c r="A16" s="390">
        <v>13</v>
      </c>
      <c r="B16">
        <v>1.4973958333333333</v>
      </c>
      <c r="C16">
        <v>1.4973958333333333</v>
      </c>
      <c r="E16" s="431" t="s">
        <v>222</v>
      </c>
      <c r="F16" s="178">
        <v>18</v>
      </c>
      <c r="G16" s="178">
        <v>15</v>
      </c>
      <c r="H16" s="178">
        <v>27</v>
      </c>
      <c r="I16" s="178">
        <v>12</v>
      </c>
      <c r="J16" s="178">
        <v>14</v>
      </c>
      <c r="L16" s="512">
        <v>4</v>
      </c>
      <c r="M16" t="s">
        <v>523</v>
      </c>
      <c r="N16">
        <v>5</v>
      </c>
    </row>
    <row r="17" spans="1:14" ht="12.75">
      <c r="A17" s="390">
        <v>14</v>
      </c>
      <c r="B17">
        <v>1.3020833333333333</v>
      </c>
      <c r="C17">
        <v>1.3020833333333333</v>
      </c>
      <c r="E17" s="431" t="s">
        <v>154</v>
      </c>
      <c r="F17" s="178">
        <v>28</v>
      </c>
      <c r="G17" s="178">
        <v>16</v>
      </c>
      <c r="H17" s="178">
        <v>36</v>
      </c>
      <c r="I17" s="178">
        <v>13</v>
      </c>
      <c r="J17" s="178">
        <v>9</v>
      </c>
      <c r="L17" s="512">
        <v>5</v>
      </c>
      <c r="M17" t="s">
        <v>162</v>
      </c>
      <c r="N17">
        <v>5</v>
      </c>
    </row>
    <row r="18" spans="1:14" ht="12.75">
      <c r="A18" s="390">
        <v>15</v>
      </c>
      <c r="B18">
        <v>1.2369791666666667</v>
      </c>
      <c r="C18">
        <v>1.2369791666666667</v>
      </c>
      <c r="E18" s="431" t="s">
        <v>157</v>
      </c>
      <c r="F18" s="178">
        <v>18</v>
      </c>
      <c r="G18" s="178">
        <v>22</v>
      </c>
      <c r="H18" s="178">
        <v>23</v>
      </c>
      <c r="I18" s="178">
        <v>11</v>
      </c>
      <c r="J18" s="178">
        <v>16</v>
      </c>
      <c r="L18" s="512">
        <v>6</v>
      </c>
      <c r="M18" s="2" t="s">
        <v>165</v>
      </c>
      <c r="N18" s="2">
        <v>4</v>
      </c>
    </row>
    <row r="19" spans="1:14" ht="12.75">
      <c r="A19" s="390">
        <v>16</v>
      </c>
      <c r="B19">
        <v>1.2369791666666667</v>
      </c>
      <c r="C19">
        <v>1.2369791666666667</v>
      </c>
      <c r="E19" s="431" t="s">
        <v>300</v>
      </c>
      <c r="F19" s="178">
        <v>3</v>
      </c>
      <c r="G19" s="178">
        <v>2</v>
      </c>
      <c r="H19" s="178">
        <v>6</v>
      </c>
      <c r="I19" s="178">
        <v>3</v>
      </c>
      <c r="J19" s="178">
        <v>4</v>
      </c>
      <c r="L19" s="512">
        <v>7</v>
      </c>
      <c r="M19" s="2" t="s">
        <v>164</v>
      </c>
      <c r="N19" s="2">
        <v>10</v>
      </c>
    </row>
    <row r="20" spans="1:14" ht="12.75">
      <c r="A20" s="390">
        <v>17</v>
      </c>
      <c r="B20">
        <v>1.2369791666666667</v>
      </c>
      <c r="C20">
        <v>1.2369791666666667</v>
      </c>
      <c r="E20" s="431" t="s">
        <v>160</v>
      </c>
      <c r="F20" s="178">
        <v>2</v>
      </c>
      <c r="G20" s="178">
        <v>1</v>
      </c>
      <c r="H20" s="178">
        <v>17</v>
      </c>
      <c r="I20" s="178">
        <v>3</v>
      </c>
      <c r="J20" s="178">
        <v>4</v>
      </c>
      <c r="L20" s="512">
        <v>8</v>
      </c>
      <c r="M20" t="s">
        <v>526</v>
      </c>
      <c r="N20">
        <v>6</v>
      </c>
    </row>
    <row r="21" spans="1:14" ht="12.75">
      <c r="A21" s="390">
        <v>18</v>
      </c>
      <c r="B21">
        <v>1.2369791666666667</v>
      </c>
      <c r="C21">
        <v>1.2369791666666667</v>
      </c>
      <c r="E21" s="431" t="s">
        <v>296</v>
      </c>
      <c r="F21" s="178">
        <v>7</v>
      </c>
      <c r="G21" s="178">
        <v>9</v>
      </c>
      <c r="H21" s="178">
        <v>18</v>
      </c>
      <c r="I21" s="178">
        <v>9</v>
      </c>
      <c r="J21" s="178">
        <v>14</v>
      </c>
      <c r="L21" s="512">
        <v>9</v>
      </c>
      <c r="M21" t="s">
        <v>295</v>
      </c>
      <c r="N21">
        <v>5</v>
      </c>
    </row>
    <row r="22" spans="1:14" ht="12.75">
      <c r="A22" s="390">
        <v>19</v>
      </c>
      <c r="B22">
        <v>1.171875</v>
      </c>
      <c r="C22">
        <v>1.171875</v>
      </c>
      <c r="E22" s="433" t="s">
        <v>284</v>
      </c>
      <c r="F22" s="10">
        <v>23</v>
      </c>
      <c r="G22" s="10">
        <v>13</v>
      </c>
      <c r="H22" s="207">
        <v>0</v>
      </c>
      <c r="I22" s="178">
        <v>3</v>
      </c>
      <c r="J22" s="178">
        <v>4</v>
      </c>
      <c r="L22" s="512">
        <v>10</v>
      </c>
      <c r="M22" t="s">
        <v>530</v>
      </c>
      <c r="N22">
        <v>4</v>
      </c>
    </row>
    <row r="23" spans="1:14" ht="12.75">
      <c r="A23" s="390">
        <v>20</v>
      </c>
      <c r="B23">
        <v>1.171875</v>
      </c>
      <c r="C23">
        <v>1.171875</v>
      </c>
      <c r="E23" s="433" t="s">
        <v>285</v>
      </c>
      <c r="F23" s="10">
        <v>17</v>
      </c>
      <c r="G23" s="10">
        <v>20</v>
      </c>
      <c r="H23" s="207">
        <v>1</v>
      </c>
      <c r="I23" s="207">
        <v>9</v>
      </c>
      <c r="J23" s="207">
        <v>4</v>
      </c>
      <c r="L23" s="512">
        <v>11</v>
      </c>
      <c r="M23" t="s">
        <v>531</v>
      </c>
      <c r="N23">
        <v>4</v>
      </c>
    </row>
    <row r="24" spans="1:14" ht="12.75">
      <c r="A24" s="390">
        <v>21</v>
      </c>
      <c r="B24">
        <v>1.171875</v>
      </c>
      <c r="C24">
        <v>1.171875</v>
      </c>
      <c r="E24" s="431" t="s">
        <v>156</v>
      </c>
      <c r="F24" s="178">
        <v>25</v>
      </c>
      <c r="G24" s="178">
        <v>27</v>
      </c>
      <c r="H24" s="178">
        <v>35</v>
      </c>
      <c r="I24" s="178">
        <v>29</v>
      </c>
      <c r="J24" s="178">
        <v>24</v>
      </c>
      <c r="L24" s="512">
        <v>12</v>
      </c>
      <c r="M24" t="s">
        <v>283</v>
      </c>
      <c r="N24">
        <v>4</v>
      </c>
    </row>
    <row r="25" spans="1:14" ht="12.75">
      <c r="A25" s="390">
        <v>22</v>
      </c>
      <c r="B25">
        <v>1.1067708333333333</v>
      </c>
      <c r="C25">
        <v>1.1067708333333333</v>
      </c>
      <c r="E25" s="431" t="s">
        <v>158</v>
      </c>
      <c r="F25" s="178">
        <v>20</v>
      </c>
      <c r="G25" s="178">
        <v>16</v>
      </c>
      <c r="H25" s="178">
        <v>19</v>
      </c>
      <c r="I25" s="178">
        <v>6</v>
      </c>
      <c r="J25" s="178">
        <v>16</v>
      </c>
      <c r="L25" s="512">
        <v>13</v>
      </c>
      <c r="M25" t="s">
        <v>222</v>
      </c>
      <c r="N25">
        <v>14</v>
      </c>
    </row>
    <row r="26" spans="1:14" ht="12.75">
      <c r="A26" s="390">
        <v>23</v>
      </c>
      <c r="B26">
        <v>1.1067708333333333</v>
      </c>
      <c r="C26">
        <v>1.1067708333333333</v>
      </c>
      <c r="E26" s="431" t="s">
        <v>301</v>
      </c>
      <c r="F26" s="178">
        <v>5</v>
      </c>
      <c r="G26" s="178">
        <v>5</v>
      </c>
      <c r="H26" s="178">
        <v>6</v>
      </c>
      <c r="I26" s="178">
        <v>5</v>
      </c>
      <c r="J26" s="178">
        <v>7</v>
      </c>
      <c r="L26" s="512">
        <v>14</v>
      </c>
      <c r="M26" t="s">
        <v>154</v>
      </c>
      <c r="N26">
        <v>9</v>
      </c>
    </row>
    <row r="27" spans="1:14" ht="12.75">
      <c r="A27" s="390">
        <v>24</v>
      </c>
      <c r="B27">
        <v>1.1067708333333333</v>
      </c>
      <c r="C27">
        <v>1.1067708333333333</v>
      </c>
      <c r="E27" t="s">
        <v>519</v>
      </c>
      <c r="F27" s="178"/>
      <c r="G27" s="178"/>
      <c r="H27" s="178"/>
      <c r="I27" s="178"/>
      <c r="J27" s="178">
        <v>8</v>
      </c>
      <c r="L27" s="512">
        <v>15</v>
      </c>
      <c r="M27" t="s">
        <v>157</v>
      </c>
      <c r="N27">
        <v>16</v>
      </c>
    </row>
    <row r="28" spans="1:14" ht="12.75">
      <c r="A28" s="390">
        <v>25</v>
      </c>
      <c r="B28">
        <v>0.9765625</v>
      </c>
      <c r="C28">
        <v>0.9765625</v>
      </c>
      <c r="E28" s="431" t="s">
        <v>304</v>
      </c>
      <c r="F28" s="178">
        <v>4</v>
      </c>
      <c r="G28" s="207">
        <v>0</v>
      </c>
      <c r="H28" s="207">
        <v>5</v>
      </c>
      <c r="I28" s="178">
        <v>6</v>
      </c>
      <c r="J28" s="178">
        <v>14</v>
      </c>
      <c r="L28" s="512">
        <v>16</v>
      </c>
      <c r="M28" t="s">
        <v>300</v>
      </c>
      <c r="N28">
        <v>4</v>
      </c>
    </row>
    <row r="29" spans="1:14" ht="12.75">
      <c r="A29" s="390">
        <v>26</v>
      </c>
      <c r="B29">
        <v>0.9114583333333334</v>
      </c>
      <c r="C29">
        <v>0.9114583333333334</v>
      </c>
      <c r="E29" s="431" t="s">
        <v>150</v>
      </c>
      <c r="F29" s="178">
        <v>53</v>
      </c>
      <c r="G29" s="178">
        <v>49</v>
      </c>
      <c r="H29" s="178">
        <v>71</v>
      </c>
      <c r="I29" s="178">
        <v>33</v>
      </c>
      <c r="J29" s="178">
        <v>47</v>
      </c>
      <c r="L29" s="512">
        <v>17</v>
      </c>
      <c r="M29" t="s">
        <v>160</v>
      </c>
      <c r="N29">
        <v>4</v>
      </c>
    </row>
    <row r="30" spans="1:14" ht="12.75">
      <c r="A30" s="390">
        <v>27</v>
      </c>
      <c r="B30">
        <v>0.8463541666666666</v>
      </c>
      <c r="C30">
        <v>0.8463541666666666</v>
      </c>
      <c r="E30" s="431" t="s">
        <v>297</v>
      </c>
      <c r="F30" s="178">
        <v>49</v>
      </c>
      <c r="G30" s="178">
        <v>38</v>
      </c>
      <c r="H30" s="178">
        <v>8</v>
      </c>
      <c r="I30" s="178">
        <v>13</v>
      </c>
      <c r="J30" s="178">
        <v>11</v>
      </c>
      <c r="L30" s="512">
        <v>18</v>
      </c>
      <c r="M30" t="s">
        <v>520</v>
      </c>
      <c r="N30">
        <v>14</v>
      </c>
    </row>
    <row r="31" spans="1:14" ht="12.75">
      <c r="A31" s="390">
        <v>28</v>
      </c>
      <c r="B31">
        <v>0.8463541666666666</v>
      </c>
      <c r="C31">
        <v>0.8463541666666666</v>
      </c>
      <c r="E31" s="431" t="s">
        <v>535</v>
      </c>
      <c r="F31" s="178">
        <v>47</v>
      </c>
      <c r="G31" s="178">
        <v>39</v>
      </c>
      <c r="H31" s="178">
        <v>6</v>
      </c>
      <c r="I31" s="178">
        <v>12</v>
      </c>
      <c r="J31" s="178">
        <v>19</v>
      </c>
      <c r="L31" s="512">
        <v>19</v>
      </c>
      <c r="M31" t="s">
        <v>534</v>
      </c>
      <c r="N31">
        <v>4</v>
      </c>
    </row>
    <row r="32" spans="1:14" ht="12.75">
      <c r="A32" s="390">
        <v>29</v>
      </c>
      <c r="B32">
        <v>0.78125</v>
      </c>
      <c r="C32">
        <v>0.78125</v>
      </c>
      <c r="E32" s="431" t="s">
        <v>340</v>
      </c>
      <c r="F32" s="178">
        <v>21</v>
      </c>
      <c r="G32" s="178">
        <v>23</v>
      </c>
      <c r="H32" s="178">
        <v>7</v>
      </c>
      <c r="I32" s="178">
        <v>3</v>
      </c>
      <c r="J32" s="178">
        <v>6</v>
      </c>
      <c r="L32" s="512">
        <v>20</v>
      </c>
      <c r="M32" t="s">
        <v>532</v>
      </c>
      <c r="N32">
        <v>4</v>
      </c>
    </row>
    <row r="33" spans="1:14" ht="12.75">
      <c r="A33" s="390">
        <v>30</v>
      </c>
      <c r="B33">
        <v>0.78125</v>
      </c>
      <c r="C33">
        <v>0.78125</v>
      </c>
      <c r="E33" s="431" t="s">
        <v>336</v>
      </c>
      <c r="F33" s="178">
        <v>21</v>
      </c>
      <c r="G33" s="178">
        <v>13</v>
      </c>
      <c r="H33" s="178">
        <v>10</v>
      </c>
      <c r="I33" s="178">
        <v>5</v>
      </c>
      <c r="J33" s="178">
        <v>6</v>
      </c>
      <c r="L33" s="512">
        <v>21</v>
      </c>
      <c r="M33" s="2" t="s">
        <v>156</v>
      </c>
      <c r="N33" s="2">
        <v>24</v>
      </c>
    </row>
    <row r="34" spans="1:14" ht="12.75">
      <c r="A34" s="390">
        <v>31</v>
      </c>
      <c r="B34">
        <v>0.7161458333333334</v>
      </c>
      <c r="C34">
        <v>0.7161458333333334</v>
      </c>
      <c r="E34" s="431" t="s">
        <v>338</v>
      </c>
      <c r="F34" s="178">
        <v>30</v>
      </c>
      <c r="G34" s="178">
        <v>21</v>
      </c>
      <c r="H34" s="178">
        <v>11</v>
      </c>
      <c r="I34" s="178">
        <v>13</v>
      </c>
      <c r="J34" s="178">
        <v>9</v>
      </c>
      <c r="L34" s="512">
        <v>22</v>
      </c>
      <c r="M34" t="s">
        <v>158</v>
      </c>
      <c r="N34">
        <v>16</v>
      </c>
    </row>
    <row r="35" spans="1:14" ht="12.75">
      <c r="A35" s="390">
        <v>32</v>
      </c>
      <c r="B35">
        <v>0.6510416666666666</v>
      </c>
      <c r="C35">
        <v>0.6510416666666666</v>
      </c>
      <c r="E35" s="431" t="s">
        <v>337</v>
      </c>
      <c r="F35" s="178">
        <v>32</v>
      </c>
      <c r="G35" s="178">
        <v>34</v>
      </c>
      <c r="H35" s="178">
        <v>59</v>
      </c>
      <c r="I35" s="178">
        <v>36</v>
      </c>
      <c r="J35" s="178">
        <v>22</v>
      </c>
      <c r="L35" s="512">
        <v>23</v>
      </c>
      <c r="M35" t="s">
        <v>301</v>
      </c>
      <c r="N35">
        <v>7</v>
      </c>
    </row>
    <row r="36" spans="1:14" ht="12.75">
      <c r="A36" s="390">
        <v>33</v>
      </c>
      <c r="B36">
        <v>0.6510416666666666</v>
      </c>
      <c r="C36">
        <v>0.6510416666666666</v>
      </c>
      <c r="E36" s="431" t="s">
        <v>298</v>
      </c>
      <c r="F36" s="178">
        <v>14</v>
      </c>
      <c r="G36" s="178">
        <v>7</v>
      </c>
      <c r="H36" s="178">
        <v>7</v>
      </c>
      <c r="I36" s="178">
        <v>13</v>
      </c>
      <c r="J36" s="178">
        <v>9</v>
      </c>
      <c r="L36" s="512">
        <v>24</v>
      </c>
      <c r="M36" t="s">
        <v>519</v>
      </c>
      <c r="N36">
        <v>8</v>
      </c>
    </row>
    <row r="37" spans="1:14" ht="12.75">
      <c r="A37" s="390">
        <v>34</v>
      </c>
      <c r="B37">
        <v>0.5859375</v>
      </c>
      <c r="C37">
        <v>0.5859375</v>
      </c>
      <c r="E37" s="431" t="s">
        <v>155</v>
      </c>
      <c r="F37" s="178">
        <v>74</v>
      </c>
      <c r="G37" s="178">
        <v>30</v>
      </c>
      <c r="H37" s="178">
        <v>15</v>
      </c>
      <c r="I37" s="178">
        <v>15</v>
      </c>
      <c r="J37" s="178">
        <v>12</v>
      </c>
      <c r="L37" s="512">
        <v>25</v>
      </c>
      <c r="M37" t="s">
        <v>304</v>
      </c>
      <c r="N37">
        <v>14</v>
      </c>
    </row>
    <row r="38" spans="1:14" ht="12.75">
      <c r="A38" s="390">
        <v>35</v>
      </c>
      <c r="B38">
        <v>0.5859375</v>
      </c>
      <c r="C38">
        <v>0.5859375</v>
      </c>
      <c r="E38" s="431" t="s">
        <v>148</v>
      </c>
      <c r="F38" s="178">
        <v>18</v>
      </c>
      <c r="G38" s="178">
        <v>15</v>
      </c>
      <c r="H38" s="178">
        <v>13</v>
      </c>
      <c r="I38" s="178">
        <v>16</v>
      </c>
      <c r="J38" s="178">
        <v>8</v>
      </c>
      <c r="L38" s="512">
        <v>26</v>
      </c>
      <c r="M38" t="s">
        <v>150</v>
      </c>
      <c r="N38">
        <v>47</v>
      </c>
    </row>
    <row r="39" spans="1:14" ht="12.75">
      <c r="A39" s="390">
        <v>36</v>
      </c>
      <c r="B39">
        <v>0.5208333333333334</v>
      </c>
      <c r="C39">
        <v>0.5208333333333334</v>
      </c>
      <c r="E39" s="431" t="s">
        <v>339</v>
      </c>
      <c r="F39" s="178">
        <v>5</v>
      </c>
      <c r="G39" s="178">
        <v>3</v>
      </c>
      <c r="H39" s="178">
        <v>7</v>
      </c>
      <c r="I39" s="178">
        <v>6</v>
      </c>
      <c r="J39" s="178">
        <v>10</v>
      </c>
      <c r="L39" s="512">
        <v>27</v>
      </c>
      <c r="M39" t="s">
        <v>297</v>
      </c>
      <c r="N39">
        <v>11</v>
      </c>
    </row>
    <row r="40" spans="1:14" ht="12.75">
      <c r="A40" s="390">
        <v>37</v>
      </c>
      <c r="B40">
        <v>0.4557291666666667</v>
      </c>
      <c r="C40">
        <v>0.4557291666666667</v>
      </c>
      <c r="E40" s="431" t="s">
        <v>163</v>
      </c>
      <c r="F40" s="178">
        <v>10</v>
      </c>
      <c r="G40" s="178">
        <v>11</v>
      </c>
      <c r="H40" s="178">
        <v>28</v>
      </c>
      <c r="I40" s="178">
        <v>9</v>
      </c>
      <c r="J40" s="178">
        <v>13</v>
      </c>
      <c r="L40" s="512">
        <v>28</v>
      </c>
      <c r="M40" t="s">
        <v>302</v>
      </c>
      <c r="N40">
        <v>19</v>
      </c>
    </row>
    <row r="41" spans="1:14" ht="12.75">
      <c r="A41" s="390">
        <v>38</v>
      </c>
      <c r="B41">
        <v>0.4557291666666667</v>
      </c>
      <c r="C41">
        <v>0.4557291666666667</v>
      </c>
      <c r="E41" s="431" t="s">
        <v>294</v>
      </c>
      <c r="F41" s="178">
        <v>39</v>
      </c>
      <c r="G41" s="178">
        <v>25</v>
      </c>
      <c r="H41" s="178">
        <v>36</v>
      </c>
      <c r="I41" s="178">
        <v>10</v>
      </c>
      <c r="J41" s="178">
        <v>12</v>
      </c>
      <c r="L41" s="512">
        <v>29</v>
      </c>
      <c r="M41" t="s">
        <v>340</v>
      </c>
      <c r="N41">
        <v>6</v>
      </c>
    </row>
    <row r="42" spans="1:14" ht="12.75">
      <c r="A42" s="390">
        <v>39</v>
      </c>
      <c r="B42">
        <v>0.4557291666666667</v>
      </c>
      <c r="C42">
        <v>0.4557291666666667</v>
      </c>
      <c r="E42" t="s">
        <v>528</v>
      </c>
      <c r="F42" s="178"/>
      <c r="G42" s="178"/>
      <c r="H42" s="178"/>
      <c r="I42" s="178"/>
      <c r="J42" s="178">
        <v>5</v>
      </c>
      <c r="L42" s="512">
        <v>30</v>
      </c>
      <c r="M42" t="s">
        <v>336</v>
      </c>
      <c r="N42">
        <v>6</v>
      </c>
    </row>
    <row r="43" spans="1:14" ht="12.75">
      <c r="A43" s="390">
        <v>40</v>
      </c>
      <c r="B43">
        <v>0.4557291666666667</v>
      </c>
      <c r="C43">
        <v>0.4557291666666667</v>
      </c>
      <c r="E43" s="431" t="s">
        <v>303</v>
      </c>
      <c r="F43" s="178">
        <v>3</v>
      </c>
      <c r="G43" s="178">
        <v>4</v>
      </c>
      <c r="H43" s="178">
        <v>6</v>
      </c>
      <c r="I43" s="178">
        <v>5</v>
      </c>
      <c r="J43" s="178">
        <v>5</v>
      </c>
      <c r="L43" s="512">
        <v>31</v>
      </c>
      <c r="M43" t="s">
        <v>524</v>
      </c>
      <c r="N43">
        <v>9</v>
      </c>
    </row>
    <row r="44" spans="1:14" ht="12.75">
      <c r="A44" s="390">
        <v>41</v>
      </c>
      <c r="B44">
        <v>0.4557291666666667</v>
      </c>
      <c r="C44">
        <v>0.4557291666666667</v>
      </c>
      <c r="E44" s="431" t="s">
        <v>159</v>
      </c>
      <c r="F44" s="178">
        <v>21</v>
      </c>
      <c r="G44" s="178">
        <v>14</v>
      </c>
      <c r="H44" s="178">
        <v>17</v>
      </c>
      <c r="I44" s="178">
        <v>17</v>
      </c>
      <c r="J44" s="178">
        <v>17</v>
      </c>
      <c r="L44" s="512">
        <v>32</v>
      </c>
      <c r="M44" t="s">
        <v>337</v>
      </c>
      <c r="N44">
        <v>22</v>
      </c>
    </row>
    <row r="45" spans="1:14" ht="12.75">
      <c r="A45" s="390">
        <v>42</v>
      </c>
      <c r="B45">
        <v>0.4557291666666667</v>
      </c>
      <c r="C45">
        <v>0.4557291666666667</v>
      </c>
      <c r="E45" s="431" t="s">
        <v>161</v>
      </c>
      <c r="F45" s="178">
        <v>5</v>
      </c>
      <c r="G45" s="178">
        <v>8</v>
      </c>
      <c r="H45" s="178">
        <v>19</v>
      </c>
      <c r="I45" s="178">
        <v>9</v>
      </c>
      <c r="J45" s="178">
        <v>5</v>
      </c>
      <c r="L45" s="512">
        <v>33</v>
      </c>
      <c r="M45" t="s">
        <v>298</v>
      </c>
      <c r="N45">
        <v>9</v>
      </c>
    </row>
    <row r="46" spans="1:14" ht="12.75">
      <c r="A46" s="390">
        <v>43</v>
      </c>
      <c r="B46">
        <v>0.4557291666666667</v>
      </c>
      <c r="C46">
        <v>0.4557291666666667</v>
      </c>
      <c r="E46" s="431" t="s">
        <v>153</v>
      </c>
      <c r="F46" s="178">
        <v>32</v>
      </c>
      <c r="G46" s="178">
        <v>32</v>
      </c>
      <c r="H46" s="178">
        <v>9</v>
      </c>
      <c r="I46" s="178">
        <v>9</v>
      </c>
      <c r="J46" s="178">
        <v>8</v>
      </c>
      <c r="L46" s="512">
        <v>34</v>
      </c>
      <c r="M46" t="s">
        <v>155</v>
      </c>
      <c r="N46">
        <v>12</v>
      </c>
    </row>
    <row r="47" spans="1:14" ht="12.75">
      <c r="A47" s="390">
        <v>44</v>
      </c>
      <c r="B47">
        <v>0.4557291666666667</v>
      </c>
      <c r="C47">
        <v>0.4557291666666667</v>
      </c>
      <c r="E47" s="431" t="s">
        <v>282</v>
      </c>
      <c r="F47" s="178">
        <v>23</v>
      </c>
      <c r="G47" s="178">
        <v>17</v>
      </c>
      <c r="H47" s="178">
        <v>40</v>
      </c>
      <c r="I47" s="178">
        <v>17</v>
      </c>
      <c r="J47" s="178">
        <v>26</v>
      </c>
      <c r="L47" s="512">
        <v>35</v>
      </c>
      <c r="M47" t="s">
        <v>339</v>
      </c>
      <c r="N47">
        <v>10</v>
      </c>
    </row>
    <row r="48" spans="1:14" ht="12.75">
      <c r="A48" s="390">
        <v>45</v>
      </c>
      <c r="B48">
        <v>0.4557291666666667</v>
      </c>
      <c r="C48">
        <v>0.4557291666666667</v>
      </c>
      <c r="E48" t="s">
        <v>533</v>
      </c>
      <c r="F48" s="178"/>
      <c r="G48" s="178"/>
      <c r="H48" s="178"/>
      <c r="I48" s="178"/>
      <c r="J48" s="178">
        <v>4</v>
      </c>
      <c r="L48" s="512">
        <v>36</v>
      </c>
      <c r="M48" t="s">
        <v>525</v>
      </c>
      <c r="N48">
        <v>8</v>
      </c>
    </row>
    <row r="49" spans="1:14" ht="12.75">
      <c r="A49" s="390">
        <v>46</v>
      </c>
      <c r="B49">
        <v>0.390625</v>
      </c>
      <c r="C49">
        <v>0.390625</v>
      </c>
      <c r="E49" s="431" t="s">
        <v>305</v>
      </c>
      <c r="F49" s="178">
        <v>5</v>
      </c>
      <c r="G49" s="207">
        <v>12</v>
      </c>
      <c r="H49" s="207">
        <v>5</v>
      </c>
      <c r="I49" s="178">
        <v>4</v>
      </c>
      <c r="J49" s="178">
        <v>7</v>
      </c>
      <c r="L49" s="512">
        <v>37</v>
      </c>
      <c r="M49" t="s">
        <v>163</v>
      </c>
      <c r="N49">
        <v>13</v>
      </c>
    </row>
    <row r="50" spans="1:14" ht="12.75">
      <c r="A50" s="390">
        <v>47</v>
      </c>
      <c r="B50">
        <v>0.390625</v>
      </c>
      <c r="C50">
        <v>0.390625</v>
      </c>
      <c r="E50" t="s">
        <v>106</v>
      </c>
      <c r="F50" s="178"/>
      <c r="G50" s="178"/>
      <c r="H50" s="178"/>
      <c r="I50" s="178"/>
      <c r="J50" s="178">
        <v>4</v>
      </c>
      <c r="L50" s="512">
        <v>38</v>
      </c>
      <c r="M50" t="s">
        <v>294</v>
      </c>
      <c r="N50">
        <v>12</v>
      </c>
    </row>
    <row r="51" spans="1:14" ht="12.75">
      <c r="A51" s="390">
        <v>48</v>
      </c>
      <c r="B51">
        <v>0.390625</v>
      </c>
      <c r="C51">
        <v>0.390625</v>
      </c>
      <c r="E51" s="431" t="s">
        <v>149</v>
      </c>
      <c r="F51" s="178">
        <v>27</v>
      </c>
      <c r="G51" s="178">
        <v>23</v>
      </c>
      <c r="H51" s="178">
        <v>14</v>
      </c>
      <c r="I51" s="178">
        <v>11</v>
      </c>
      <c r="J51" s="178">
        <v>16</v>
      </c>
      <c r="L51" s="512">
        <v>39</v>
      </c>
      <c r="M51" t="s">
        <v>528</v>
      </c>
      <c r="N51">
        <v>5</v>
      </c>
    </row>
    <row r="52" spans="1:14" ht="12.75">
      <c r="A52" s="390">
        <v>49</v>
      </c>
      <c r="B52">
        <v>0.390625</v>
      </c>
      <c r="C52">
        <v>0.390625</v>
      </c>
      <c r="E52" s="431" t="s">
        <v>152</v>
      </c>
      <c r="F52" s="178">
        <v>59</v>
      </c>
      <c r="G52" s="178">
        <v>48</v>
      </c>
      <c r="H52" s="178">
        <v>64</v>
      </c>
      <c r="I52" s="178">
        <v>42</v>
      </c>
      <c r="J52" s="178">
        <v>35</v>
      </c>
      <c r="L52" s="512">
        <v>40</v>
      </c>
      <c r="M52" t="s">
        <v>303</v>
      </c>
      <c r="N52">
        <v>5</v>
      </c>
    </row>
    <row r="53" spans="1:14" ht="12.75">
      <c r="A53" s="390">
        <v>50</v>
      </c>
      <c r="B53">
        <v>0.390625</v>
      </c>
      <c r="C53">
        <v>0.390625</v>
      </c>
      <c r="E53" t="s">
        <v>527</v>
      </c>
      <c r="F53" s="178"/>
      <c r="G53" s="178"/>
      <c r="H53" s="178"/>
      <c r="I53" s="178"/>
      <c r="J53" s="178">
        <v>5</v>
      </c>
      <c r="L53" s="512">
        <v>41</v>
      </c>
      <c r="M53" t="s">
        <v>159</v>
      </c>
      <c r="N53">
        <v>17</v>
      </c>
    </row>
    <row r="54" spans="1:14" ht="12.75">
      <c r="A54" s="390">
        <v>51</v>
      </c>
      <c r="B54">
        <v>0.3255208333333333</v>
      </c>
      <c r="C54">
        <v>0.3255208333333333</v>
      </c>
      <c r="E54" s="434" t="s">
        <v>166</v>
      </c>
      <c r="F54" s="207">
        <v>308</v>
      </c>
      <c r="G54" s="13">
        <v>130</v>
      </c>
      <c r="H54" s="400">
        <v>71</v>
      </c>
      <c r="I54" s="400">
        <v>63</v>
      </c>
      <c r="J54" s="400">
        <v>49</v>
      </c>
      <c r="L54" s="512">
        <v>42</v>
      </c>
      <c r="M54" t="s">
        <v>161</v>
      </c>
      <c r="N54">
        <v>5</v>
      </c>
    </row>
    <row r="55" spans="1:14" ht="12.75">
      <c r="A55" s="390">
        <v>52</v>
      </c>
      <c r="E55" s="433" t="s">
        <v>167</v>
      </c>
      <c r="F55" s="207">
        <v>242</v>
      </c>
      <c r="G55" s="10">
        <v>260</v>
      </c>
      <c r="H55" s="41">
        <v>200</v>
      </c>
      <c r="I55" s="41">
        <v>160</v>
      </c>
      <c r="J55">
        <v>182</v>
      </c>
      <c r="L55" s="512">
        <v>43</v>
      </c>
      <c r="M55" t="s">
        <v>153</v>
      </c>
      <c r="N55">
        <v>8</v>
      </c>
    </row>
    <row r="56" spans="5:14" ht="12.75">
      <c r="E56" s="433" t="s">
        <v>168</v>
      </c>
      <c r="F56" s="208">
        <v>120</v>
      </c>
      <c r="G56" s="10">
        <v>13</v>
      </c>
      <c r="H56" s="41">
        <v>1</v>
      </c>
      <c r="I56" s="41">
        <v>93</v>
      </c>
      <c r="J56" s="41">
        <v>81</v>
      </c>
      <c r="L56" s="512">
        <v>44</v>
      </c>
      <c r="M56" t="s">
        <v>282</v>
      </c>
      <c r="N56">
        <v>26</v>
      </c>
    </row>
    <row r="57" spans="2:14" ht="12.75">
      <c r="B57">
        <v>0.3255208333333333</v>
      </c>
      <c r="C57">
        <v>0.3255208333333333</v>
      </c>
      <c r="E57" s="433" t="s">
        <v>109</v>
      </c>
      <c r="F57" s="10">
        <v>73</v>
      </c>
      <c r="G57" s="10">
        <v>267</v>
      </c>
      <c r="H57" s="41">
        <v>381</v>
      </c>
      <c r="I57" s="41">
        <v>197</v>
      </c>
      <c r="J57" s="41">
        <v>253</v>
      </c>
      <c r="L57" s="512">
        <v>45</v>
      </c>
      <c r="M57" t="s">
        <v>533</v>
      </c>
      <c r="N57">
        <v>4</v>
      </c>
    </row>
    <row r="58" spans="2:14" ht="12.75">
      <c r="B58">
        <v>0.3255208333333333</v>
      </c>
      <c r="C58">
        <v>0.3255208333333333</v>
      </c>
      <c r="E58" s="312" t="s">
        <v>147</v>
      </c>
      <c r="F58" s="43">
        <f>SUM(F4:F57)</f>
        <v>1596</v>
      </c>
      <c r="G58" s="43">
        <f>SUM(G4:G57)</f>
        <v>1390</v>
      </c>
      <c r="H58" s="43">
        <f>SUM(H4:H57)</f>
        <v>1440</v>
      </c>
      <c r="I58" s="43">
        <f>SUM(I4:I57)</f>
        <v>1001</v>
      </c>
      <c r="J58" s="43">
        <f>SUM(J4:J57)</f>
        <v>1098</v>
      </c>
      <c r="L58" s="512">
        <v>46</v>
      </c>
      <c r="M58" t="s">
        <v>305</v>
      </c>
      <c r="N58">
        <v>7</v>
      </c>
    </row>
    <row r="59" spans="2:14" ht="12.75">
      <c r="B59">
        <v>0.3255208333333333</v>
      </c>
      <c r="C59">
        <v>0.3255208333333333</v>
      </c>
      <c r="J59" s="522"/>
      <c r="L59" s="512">
        <v>47</v>
      </c>
      <c r="M59" t="s">
        <v>106</v>
      </c>
      <c r="N59">
        <v>4</v>
      </c>
    </row>
    <row r="60" spans="2:14" ht="12.75">
      <c r="B60">
        <v>0.3255208333333333</v>
      </c>
      <c r="C60">
        <v>0.3255208333333333</v>
      </c>
      <c r="J60" s="522"/>
      <c r="L60" s="512">
        <v>48</v>
      </c>
      <c r="M60" t="s">
        <v>149</v>
      </c>
      <c r="N60">
        <v>16</v>
      </c>
    </row>
    <row r="61" spans="2:14" ht="12.75">
      <c r="B61">
        <v>0.3255208333333333</v>
      </c>
      <c r="C61">
        <v>0.3255208333333333</v>
      </c>
      <c r="L61" s="512">
        <v>49</v>
      </c>
      <c r="M61" t="s">
        <v>152</v>
      </c>
      <c r="N61">
        <v>35</v>
      </c>
    </row>
    <row r="62" spans="2:14" ht="12.75">
      <c r="B62">
        <v>0.3255208333333333</v>
      </c>
      <c r="C62">
        <v>0.3255208333333333</v>
      </c>
      <c r="L62" s="512">
        <v>50</v>
      </c>
      <c r="M62" t="s">
        <v>527</v>
      </c>
      <c r="N62">
        <v>5</v>
      </c>
    </row>
    <row r="63" spans="2:12" ht="12.75">
      <c r="B63">
        <v>0.3255208333333333</v>
      </c>
      <c r="C63">
        <v>0.3255208333333333</v>
      </c>
      <c r="L63" s="512"/>
    </row>
    <row r="64" spans="2:12" ht="12.75">
      <c r="B64">
        <v>0.2604166666666667</v>
      </c>
      <c r="C64">
        <v>0.2604166666666667</v>
      </c>
      <c r="L64" s="512"/>
    </row>
    <row r="65" spans="2:14" ht="12.75">
      <c r="B65">
        <v>0.2604166666666667</v>
      </c>
      <c r="C65">
        <v>0.2604166666666667</v>
      </c>
      <c r="L65" s="512"/>
      <c r="M65" s="513" t="s">
        <v>260</v>
      </c>
      <c r="N65" s="514">
        <v>2</v>
      </c>
    </row>
    <row r="66" spans="2:14" ht="12.75">
      <c r="B66">
        <v>0.2604166666666667</v>
      </c>
      <c r="C66">
        <v>0.2604166666666667</v>
      </c>
      <c r="L66" s="512"/>
      <c r="M66" t="s">
        <v>440</v>
      </c>
      <c r="N66">
        <v>1</v>
      </c>
    </row>
    <row r="67" spans="2:14" ht="12.75">
      <c r="B67">
        <v>0.2604166666666667</v>
      </c>
      <c r="C67">
        <v>0.2604166666666667</v>
      </c>
      <c r="L67" s="512"/>
      <c r="M67" t="s">
        <v>322</v>
      </c>
      <c r="N67">
        <v>1</v>
      </c>
    </row>
    <row r="68" spans="2:14" ht="12.75">
      <c r="B68">
        <v>0.2604166666666667</v>
      </c>
      <c r="C68">
        <v>0.2604166666666667</v>
      </c>
      <c r="L68" s="512"/>
      <c r="M68" t="s">
        <v>441</v>
      </c>
      <c r="N68">
        <v>1</v>
      </c>
    </row>
    <row r="69" spans="2:14" ht="12.75">
      <c r="B69">
        <v>0.2604166666666667</v>
      </c>
      <c r="C69">
        <v>0.2604166666666667</v>
      </c>
      <c r="L69" s="512"/>
      <c r="M69" t="s">
        <v>442</v>
      </c>
      <c r="N69">
        <v>2</v>
      </c>
    </row>
    <row r="70" spans="2:14" ht="12.75">
      <c r="B70">
        <v>0.2604166666666667</v>
      </c>
      <c r="C70">
        <v>0.2604166666666667</v>
      </c>
      <c r="L70" s="512"/>
      <c r="M70" t="s">
        <v>443</v>
      </c>
      <c r="N70">
        <v>1</v>
      </c>
    </row>
    <row r="71" spans="2:14" ht="12.75">
      <c r="B71">
        <v>0.2604166666666667</v>
      </c>
      <c r="C71">
        <v>0.2604166666666667</v>
      </c>
      <c r="L71" s="512"/>
      <c r="M71" t="s">
        <v>444</v>
      </c>
      <c r="N71">
        <v>1</v>
      </c>
    </row>
    <row r="72" spans="2:14" ht="12.75">
      <c r="B72">
        <v>0.2604166666666667</v>
      </c>
      <c r="C72">
        <v>0.2604166666666667</v>
      </c>
      <c r="L72" s="512"/>
      <c r="M72" t="s">
        <v>445</v>
      </c>
      <c r="N72">
        <v>1</v>
      </c>
    </row>
    <row r="73" spans="2:14" ht="12.75">
      <c r="B73">
        <v>0.1953125</v>
      </c>
      <c r="C73">
        <v>0.1953125</v>
      </c>
      <c r="L73" s="512"/>
      <c r="M73" t="s">
        <v>446</v>
      </c>
      <c r="N73">
        <v>1</v>
      </c>
    </row>
    <row r="74" spans="2:14" ht="12.75">
      <c r="B74">
        <v>0.1953125</v>
      </c>
      <c r="C74">
        <v>0.1953125</v>
      </c>
      <c r="L74" s="512"/>
      <c r="M74" t="s">
        <v>447</v>
      </c>
      <c r="N74">
        <v>1</v>
      </c>
    </row>
    <row r="75" spans="2:14" ht="12.75">
      <c r="B75">
        <v>0.1953125</v>
      </c>
      <c r="C75">
        <v>0.1953125</v>
      </c>
      <c r="L75" s="512"/>
      <c r="M75" t="s">
        <v>448</v>
      </c>
      <c r="N75">
        <v>1</v>
      </c>
    </row>
    <row r="76" spans="2:14" ht="12.75">
      <c r="B76">
        <v>0.1953125</v>
      </c>
      <c r="C76">
        <v>0.1953125</v>
      </c>
      <c r="L76" s="512"/>
      <c r="M76" t="s">
        <v>288</v>
      </c>
      <c r="N76">
        <v>1</v>
      </c>
    </row>
    <row r="77" spans="2:14" ht="12.75">
      <c r="B77">
        <v>0.1953125</v>
      </c>
      <c r="C77">
        <v>0.1953125</v>
      </c>
      <c r="L77" s="512"/>
      <c r="M77" t="s">
        <v>449</v>
      </c>
      <c r="N77">
        <v>1</v>
      </c>
    </row>
    <row r="78" spans="2:14" ht="12.75">
      <c r="B78">
        <v>0.1953125</v>
      </c>
      <c r="C78">
        <v>0.1953125</v>
      </c>
      <c r="M78" t="s">
        <v>261</v>
      </c>
      <c r="N78">
        <v>1</v>
      </c>
    </row>
    <row r="79" spans="2:14" ht="12.75">
      <c r="B79">
        <v>0.1953125</v>
      </c>
      <c r="C79">
        <v>0.1953125</v>
      </c>
      <c r="M79" t="s">
        <v>450</v>
      </c>
      <c r="N79">
        <v>1</v>
      </c>
    </row>
    <row r="80" spans="2:14" ht="12.75">
      <c r="B80">
        <v>0.13020833333333334</v>
      </c>
      <c r="C80">
        <v>0.13020833333333334</v>
      </c>
      <c r="M80" t="s">
        <v>451</v>
      </c>
      <c r="N80">
        <v>1</v>
      </c>
    </row>
    <row r="81" spans="2:14" ht="12.75">
      <c r="B81">
        <v>0.13020833333333334</v>
      </c>
      <c r="C81">
        <v>0.13020833333333334</v>
      </c>
      <c r="M81" t="s">
        <v>452</v>
      </c>
      <c r="N81">
        <v>1</v>
      </c>
    </row>
    <row r="82" spans="2:14" ht="12.75">
      <c r="B82">
        <v>0.13020833333333334</v>
      </c>
      <c r="C82">
        <v>0.13020833333333334</v>
      </c>
      <c r="M82" t="s">
        <v>453</v>
      </c>
      <c r="N82">
        <v>1</v>
      </c>
    </row>
    <row r="83" spans="2:14" ht="12.75">
      <c r="B83">
        <v>0.13020833333333334</v>
      </c>
      <c r="C83">
        <v>0.13020833333333334</v>
      </c>
      <c r="M83" t="s">
        <v>454</v>
      </c>
      <c r="N83">
        <v>1</v>
      </c>
    </row>
    <row r="84" spans="2:14" ht="12.75">
      <c r="B84">
        <v>0.13020833333333334</v>
      </c>
      <c r="C84">
        <v>0.13020833333333334</v>
      </c>
      <c r="M84" t="s">
        <v>455</v>
      </c>
      <c r="N84">
        <v>1</v>
      </c>
    </row>
    <row r="85" spans="2:14" ht="12.75">
      <c r="B85">
        <v>0.13020833333333334</v>
      </c>
      <c r="C85">
        <v>0.13020833333333334</v>
      </c>
      <c r="M85" t="s">
        <v>456</v>
      </c>
      <c r="N85">
        <v>1</v>
      </c>
    </row>
    <row r="86" spans="2:14" ht="12.75">
      <c r="B86">
        <v>0.13020833333333334</v>
      </c>
      <c r="C86">
        <v>0.13020833333333334</v>
      </c>
      <c r="M86" t="s">
        <v>457</v>
      </c>
      <c r="N86">
        <v>1</v>
      </c>
    </row>
    <row r="87" spans="2:14" ht="12.75">
      <c r="B87">
        <v>0.13020833333333334</v>
      </c>
      <c r="C87">
        <v>0.13020833333333334</v>
      </c>
      <c r="M87" t="s">
        <v>458</v>
      </c>
      <c r="N87">
        <v>1</v>
      </c>
    </row>
    <row r="88" spans="2:14" ht="12.75">
      <c r="B88">
        <v>0.13020833333333334</v>
      </c>
      <c r="C88">
        <v>0.13020833333333334</v>
      </c>
      <c r="M88" t="s">
        <v>459</v>
      </c>
      <c r="N88">
        <v>2</v>
      </c>
    </row>
    <row r="89" spans="2:14" ht="12.75">
      <c r="B89">
        <v>0.13020833333333334</v>
      </c>
      <c r="C89">
        <v>0.13020833333333334</v>
      </c>
      <c r="M89" t="s">
        <v>460</v>
      </c>
      <c r="N89">
        <v>1</v>
      </c>
    </row>
    <row r="90" spans="2:14" ht="12.75">
      <c r="B90">
        <v>0.13020833333333334</v>
      </c>
      <c r="C90">
        <v>0.13020833333333334</v>
      </c>
      <c r="M90" t="s">
        <v>461</v>
      </c>
      <c r="N90">
        <v>1</v>
      </c>
    </row>
    <row r="91" spans="2:14" ht="12.75">
      <c r="B91">
        <v>0.13020833333333334</v>
      </c>
      <c r="C91">
        <v>0.13020833333333334</v>
      </c>
      <c r="M91" t="s">
        <v>462</v>
      </c>
      <c r="N91">
        <v>1</v>
      </c>
    </row>
    <row r="92" spans="2:14" ht="12.75">
      <c r="B92">
        <v>0.13020833333333334</v>
      </c>
      <c r="C92">
        <v>0.13020833333333334</v>
      </c>
      <c r="M92" t="s">
        <v>463</v>
      </c>
      <c r="N92">
        <v>1</v>
      </c>
    </row>
    <row r="93" spans="2:14" ht="12.75">
      <c r="B93">
        <v>0.13020833333333334</v>
      </c>
      <c r="C93">
        <v>0.13020833333333334</v>
      </c>
      <c r="M93" t="s">
        <v>323</v>
      </c>
      <c r="N93">
        <v>1</v>
      </c>
    </row>
    <row r="94" spans="2:14" ht="12.75">
      <c r="B94">
        <v>0.13020833333333334</v>
      </c>
      <c r="C94">
        <v>0.13020833333333334</v>
      </c>
      <c r="M94" t="s">
        <v>464</v>
      </c>
      <c r="N94">
        <v>1</v>
      </c>
    </row>
    <row r="95" spans="2:14" ht="12.75">
      <c r="B95">
        <v>0.13020833333333334</v>
      </c>
      <c r="C95">
        <v>0.13020833333333334</v>
      </c>
      <c r="M95" t="s">
        <v>465</v>
      </c>
      <c r="N95">
        <v>1</v>
      </c>
    </row>
    <row r="96" spans="2:14" ht="12.75">
      <c r="B96">
        <v>0.13020833333333334</v>
      </c>
      <c r="C96">
        <v>0.13020833333333334</v>
      </c>
      <c r="M96" t="s">
        <v>466</v>
      </c>
      <c r="N96">
        <v>1</v>
      </c>
    </row>
    <row r="97" spans="2:14" ht="12.75">
      <c r="B97">
        <v>0.13020833333333334</v>
      </c>
      <c r="C97">
        <v>0.13020833333333334</v>
      </c>
      <c r="M97" t="s">
        <v>467</v>
      </c>
      <c r="N97">
        <v>1</v>
      </c>
    </row>
    <row r="98" spans="2:14" ht="12.75">
      <c r="B98">
        <v>0.13020833333333334</v>
      </c>
      <c r="C98">
        <v>0.13020833333333334</v>
      </c>
      <c r="M98" t="s">
        <v>468</v>
      </c>
      <c r="N98">
        <v>1</v>
      </c>
    </row>
    <row r="99" spans="2:14" ht="12.75">
      <c r="B99">
        <v>0.13020833333333334</v>
      </c>
      <c r="C99">
        <v>0.13020833333333334</v>
      </c>
      <c r="M99" t="s">
        <v>289</v>
      </c>
      <c r="N99">
        <v>1</v>
      </c>
    </row>
    <row r="100" spans="2:14" ht="12.75">
      <c r="B100">
        <v>0.13020833333333334</v>
      </c>
      <c r="C100">
        <v>0.13020833333333334</v>
      </c>
      <c r="M100" t="s">
        <v>469</v>
      </c>
      <c r="N100">
        <v>1</v>
      </c>
    </row>
    <row r="101" spans="2:14" ht="12.75">
      <c r="B101">
        <v>0.13020833333333334</v>
      </c>
      <c r="C101">
        <v>0.13020833333333334</v>
      </c>
      <c r="M101" t="s">
        <v>470</v>
      </c>
      <c r="N101">
        <v>1</v>
      </c>
    </row>
    <row r="102" spans="2:14" ht="12.75">
      <c r="B102">
        <v>0.06510416666666667</v>
      </c>
      <c r="C102">
        <v>0.06510416666666667</v>
      </c>
      <c r="M102" t="s">
        <v>471</v>
      </c>
      <c r="N102">
        <v>1</v>
      </c>
    </row>
    <row r="103" spans="2:14" ht="12.75">
      <c r="B103">
        <v>0.06510416666666667</v>
      </c>
      <c r="C103">
        <v>0.06510416666666667</v>
      </c>
      <c r="M103" t="s">
        <v>472</v>
      </c>
      <c r="N103">
        <v>1</v>
      </c>
    </row>
    <row r="104" spans="2:14" ht="12.75">
      <c r="B104">
        <v>0.06510416666666667</v>
      </c>
      <c r="C104">
        <v>0.06510416666666667</v>
      </c>
      <c r="M104" t="s">
        <v>262</v>
      </c>
      <c r="N104">
        <v>1</v>
      </c>
    </row>
    <row r="105" spans="2:14" ht="12.75">
      <c r="B105">
        <v>0.06510416666666667</v>
      </c>
      <c r="C105">
        <v>0.06510416666666667</v>
      </c>
      <c r="M105" t="s">
        <v>473</v>
      </c>
      <c r="N105">
        <v>1</v>
      </c>
    </row>
    <row r="106" spans="2:14" ht="12.75">
      <c r="B106">
        <v>0.06510416666666667</v>
      </c>
      <c r="C106">
        <v>0.06510416666666667</v>
      </c>
      <c r="M106" t="s">
        <v>387</v>
      </c>
      <c r="N106">
        <v>1</v>
      </c>
    </row>
    <row r="107" spans="2:14" ht="12.75">
      <c r="B107">
        <v>0.06510416666666667</v>
      </c>
      <c r="C107">
        <v>0.06510416666666667</v>
      </c>
      <c r="M107" t="s">
        <v>474</v>
      </c>
      <c r="N107">
        <v>1</v>
      </c>
    </row>
    <row r="108" spans="2:14" ht="12.75">
      <c r="B108">
        <v>0.06510416666666667</v>
      </c>
      <c r="C108">
        <v>0.06510416666666667</v>
      </c>
      <c r="M108" t="s">
        <v>388</v>
      </c>
      <c r="N108">
        <v>1</v>
      </c>
    </row>
    <row r="109" spans="2:14" ht="12.75">
      <c r="B109">
        <v>0.06510416666666667</v>
      </c>
      <c r="C109">
        <v>0.06510416666666667</v>
      </c>
      <c r="M109" t="s">
        <v>475</v>
      </c>
      <c r="N109">
        <v>1</v>
      </c>
    </row>
    <row r="110" spans="2:14" ht="12.75">
      <c r="B110">
        <v>0.06510416666666667</v>
      </c>
      <c r="C110">
        <v>0.06510416666666667</v>
      </c>
      <c r="M110" t="s">
        <v>263</v>
      </c>
      <c r="N110">
        <v>2</v>
      </c>
    </row>
    <row r="111" spans="2:14" ht="12.75">
      <c r="B111">
        <v>0.06510416666666667</v>
      </c>
      <c r="C111">
        <v>0.06510416666666667</v>
      </c>
      <c r="M111" t="s">
        <v>264</v>
      </c>
      <c r="N111">
        <v>4</v>
      </c>
    </row>
    <row r="112" spans="2:14" ht="12.75">
      <c r="B112">
        <v>0.06510416666666667</v>
      </c>
      <c r="C112">
        <v>0.06510416666666667</v>
      </c>
      <c r="M112" t="s">
        <v>476</v>
      </c>
      <c r="N112">
        <v>1</v>
      </c>
    </row>
    <row r="113" spans="2:14" ht="12.75">
      <c r="B113">
        <v>0.06510416666666667</v>
      </c>
      <c r="C113">
        <v>0.06510416666666667</v>
      </c>
      <c r="M113" t="s">
        <v>326</v>
      </c>
      <c r="N113">
        <v>1</v>
      </c>
    </row>
    <row r="114" spans="2:14" ht="12.75">
      <c r="B114">
        <v>0.06510416666666667</v>
      </c>
      <c r="C114">
        <v>0.06510416666666667</v>
      </c>
      <c r="M114" t="s">
        <v>267</v>
      </c>
      <c r="N114">
        <v>2</v>
      </c>
    </row>
    <row r="115" spans="2:14" ht="12.75">
      <c r="B115">
        <v>0.06510416666666667</v>
      </c>
      <c r="C115">
        <v>0.06510416666666667</v>
      </c>
      <c r="M115" t="s">
        <v>477</v>
      </c>
      <c r="N115">
        <v>2</v>
      </c>
    </row>
    <row r="116" spans="2:14" ht="12.75">
      <c r="B116">
        <v>0.06510416666666667</v>
      </c>
      <c r="C116">
        <v>0.06510416666666667</v>
      </c>
      <c r="M116" t="s">
        <v>478</v>
      </c>
      <c r="N116">
        <v>1</v>
      </c>
    </row>
    <row r="117" spans="2:14" ht="12.75">
      <c r="B117">
        <v>0.06510416666666667</v>
      </c>
      <c r="C117">
        <v>0.06510416666666667</v>
      </c>
      <c r="M117" t="s">
        <v>479</v>
      </c>
      <c r="N117">
        <v>1</v>
      </c>
    </row>
    <row r="118" spans="2:14" ht="12.75">
      <c r="B118">
        <v>0.06510416666666667</v>
      </c>
      <c r="C118">
        <v>0.06510416666666667</v>
      </c>
      <c r="M118" t="s">
        <v>268</v>
      </c>
      <c r="N118">
        <v>2</v>
      </c>
    </row>
    <row r="119" spans="2:14" ht="12.75">
      <c r="B119">
        <v>0.06510416666666667</v>
      </c>
      <c r="C119">
        <v>0.06510416666666667</v>
      </c>
      <c r="M119" t="s">
        <v>394</v>
      </c>
      <c r="N119">
        <v>3</v>
      </c>
    </row>
    <row r="120" spans="2:14" ht="12.75">
      <c r="B120">
        <v>0.06510416666666667</v>
      </c>
      <c r="C120">
        <v>0.06510416666666667</v>
      </c>
      <c r="M120" t="s">
        <v>480</v>
      </c>
      <c r="N120">
        <v>3</v>
      </c>
    </row>
    <row r="121" spans="2:14" ht="12.75">
      <c r="B121">
        <v>0.06510416666666667</v>
      </c>
      <c r="C121">
        <v>0.06510416666666667</v>
      </c>
      <c r="M121" t="s">
        <v>395</v>
      </c>
      <c r="N121">
        <v>1</v>
      </c>
    </row>
    <row r="122" spans="2:14" ht="12.75">
      <c r="B122">
        <v>0.06510416666666667</v>
      </c>
      <c r="C122">
        <v>0.06510416666666667</v>
      </c>
      <c r="M122" t="s">
        <v>273</v>
      </c>
      <c r="N122">
        <v>1</v>
      </c>
    </row>
    <row r="123" spans="2:14" ht="12.75">
      <c r="B123">
        <v>0.06510416666666667</v>
      </c>
      <c r="C123">
        <v>0.06510416666666667</v>
      </c>
      <c r="M123" t="s">
        <v>396</v>
      </c>
      <c r="N123">
        <v>4</v>
      </c>
    </row>
    <row r="124" spans="2:14" ht="12.75">
      <c r="B124">
        <v>0.06510416666666667</v>
      </c>
      <c r="C124">
        <v>0.06510416666666667</v>
      </c>
      <c r="M124" t="s">
        <v>481</v>
      </c>
      <c r="N124">
        <v>1</v>
      </c>
    </row>
    <row r="125" spans="2:14" ht="12.75">
      <c r="B125">
        <v>0.06510416666666667</v>
      </c>
      <c r="C125">
        <v>0.06510416666666667</v>
      </c>
      <c r="M125" t="s">
        <v>277</v>
      </c>
      <c r="N125">
        <v>2</v>
      </c>
    </row>
    <row r="126" spans="2:14" ht="12.75">
      <c r="B126">
        <v>0.06510416666666667</v>
      </c>
      <c r="C126">
        <v>0.06510416666666667</v>
      </c>
      <c r="M126" t="s">
        <v>398</v>
      </c>
      <c r="N126">
        <v>2</v>
      </c>
    </row>
    <row r="127" spans="2:14" ht="12.75">
      <c r="B127">
        <v>0.06510416666666667</v>
      </c>
      <c r="C127">
        <v>0.06510416666666667</v>
      </c>
      <c r="M127" t="s">
        <v>399</v>
      </c>
      <c r="N127">
        <v>1</v>
      </c>
    </row>
    <row r="128" spans="2:14" ht="12.75">
      <c r="B128">
        <v>0.06510416666666667</v>
      </c>
      <c r="C128">
        <v>0.06510416666666667</v>
      </c>
      <c r="M128" t="s">
        <v>482</v>
      </c>
      <c r="N128">
        <v>1</v>
      </c>
    </row>
    <row r="129" spans="2:14" ht="12.75">
      <c r="B129">
        <v>0.06510416666666667</v>
      </c>
      <c r="C129">
        <v>0.06510416666666667</v>
      </c>
      <c r="M129" s="398" t="s">
        <v>483</v>
      </c>
      <c r="N129" s="397">
        <v>1</v>
      </c>
    </row>
    <row r="130" spans="2:14" ht="12.75">
      <c r="B130">
        <v>0.06510416666666667</v>
      </c>
      <c r="C130">
        <v>0.06510416666666667</v>
      </c>
      <c r="M130" t="s">
        <v>484</v>
      </c>
      <c r="N130">
        <v>1</v>
      </c>
    </row>
    <row r="131" spans="2:14" ht="12.75">
      <c r="B131">
        <v>0.06510416666666667</v>
      </c>
      <c r="C131">
        <v>0.06510416666666667</v>
      </c>
      <c r="M131" t="s">
        <v>278</v>
      </c>
      <c r="N131">
        <v>3</v>
      </c>
    </row>
    <row r="132" spans="2:14" ht="12.75">
      <c r="B132">
        <v>0.06510416666666667</v>
      </c>
      <c r="C132">
        <v>0.06510416666666667</v>
      </c>
      <c r="M132" t="s">
        <v>485</v>
      </c>
      <c r="N132">
        <v>1</v>
      </c>
    </row>
    <row r="133" spans="2:14" ht="12.75">
      <c r="B133">
        <v>0.06510416666666667</v>
      </c>
      <c r="C133">
        <v>0.06510416666666667</v>
      </c>
      <c r="M133" t="s">
        <v>486</v>
      </c>
      <c r="N133">
        <v>1</v>
      </c>
    </row>
    <row r="134" spans="2:14" ht="12.75">
      <c r="B134">
        <v>0.06510416666666667</v>
      </c>
      <c r="C134">
        <v>0.06510416666666667</v>
      </c>
      <c r="M134" t="s">
        <v>487</v>
      </c>
      <c r="N134">
        <v>1</v>
      </c>
    </row>
    <row r="135" spans="2:14" ht="12.75">
      <c r="B135">
        <v>0.06510416666666667</v>
      </c>
      <c r="C135">
        <v>0.06510416666666667</v>
      </c>
      <c r="M135" t="s">
        <v>400</v>
      </c>
      <c r="N135">
        <v>1</v>
      </c>
    </row>
    <row r="136" spans="2:14" ht="12.75">
      <c r="B136">
        <v>0.06510416666666667</v>
      </c>
      <c r="C136">
        <v>0.06510416666666667</v>
      </c>
      <c r="M136" t="s">
        <v>488</v>
      </c>
      <c r="N136">
        <v>1</v>
      </c>
    </row>
    <row r="137" spans="2:14" ht="12.75">
      <c r="B137">
        <v>0.06510416666666667</v>
      </c>
      <c r="C137">
        <v>0.06510416666666667</v>
      </c>
      <c r="M137" t="s">
        <v>489</v>
      </c>
      <c r="N137">
        <v>1</v>
      </c>
    </row>
    <row r="138" spans="2:14" ht="12.75">
      <c r="B138">
        <v>0.06510416666666667</v>
      </c>
      <c r="C138">
        <v>0.06510416666666667</v>
      </c>
      <c r="M138" t="s">
        <v>401</v>
      </c>
      <c r="N138">
        <v>4</v>
      </c>
    </row>
    <row r="139" spans="2:14" ht="12.75">
      <c r="B139">
        <v>0.06510416666666667</v>
      </c>
      <c r="C139">
        <v>0.06510416666666667</v>
      </c>
      <c r="M139" t="s">
        <v>490</v>
      </c>
      <c r="N139">
        <v>1</v>
      </c>
    </row>
    <row r="140" spans="2:14" ht="12.75">
      <c r="B140">
        <v>0.06510416666666667</v>
      </c>
      <c r="C140">
        <v>0.06510416666666667</v>
      </c>
      <c r="M140" t="s">
        <v>402</v>
      </c>
      <c r="N140">
        <v>1</v>
      </c>
    </row>
    <row r="141" spans="2:14" ht="12.75">
      <c r="B141">
        <v>0.06510416666666667</v>
      </c>
      <c r="C141">
        <v>0.06510416666666667</v>
      </c>
      <c r="M141" t="s">
        <v>290</v>
      </c>
      <c r="N141">
        <v>1</v>
      </c>
    </row>
    <row r="142" spans="2:14" ht="12.75">
      <c r="B142">
        <v>0.06510416666666667</v>
      </c>
      <c r="C142">
        <v>0.06510416666666667</v>
      </c>
      <c r="M142" t="s">
        <v>290</v>
      </c>
      <c r="N142">
        <v>1</v>
      </c>
    </row>
    <row r="143" spans="2:14" ht="12.75">
      <c r="B143">
        <v>0.06510416666666667</v>
      </c>
      <c r="C143">
        <v>0.06510416666666667</v>
      </c>
      <c r="M143" t="s">
        <v>403</v>
      </c>
      <c r="N143">
        <v>1</v>
      </c>
    </row>
    <row r="144" spans="2:14" ht="12.75">
      <c r="B144">
        <v>0.06510416666666667</v>
      </c>
      <c r="C144">
        <v>0.06510416666666667</v>
      </c>
      <c r="M144" t="s">
        <v>404</v>
      </c>
      <c r="N144">
        <v>1</v>
      </c>
    </row>
    <row r="145" spans="2:14" ht="12.75">
      <c r="B145">
        <v>0.06510416666666667</v>
      </c>
      <c r="C145">
        <v>0.06510416666666667</v>
      </c>
      <c r="M145" t="s">
        <v>491</v>
      </c>
      <c r="N145">
        <v>1</v>
      </c>
    </row>
    <row r="146" spans="2:14" ht="12.75">
      <c r="B146">
        <v>0.06510416666666667</v>
      </c>
      <c r="C146">
        <v>0.06510416666666667</v>
      </c>
      <c r="M146" t="s">
        <v>491</v>
      </c>
      <c r="N146">
        <v>1</v>
      </c>
    </row>
    <row r="147" spans="2:14" ht="12.75">
      <c r="B147">
        <v>0.06510416666666667</v>
      </c>
      <c r="C147">
        <v>0.06510416666666667</v>
      </c>
      <c r="M147" t="s">
        <v>405</v>
      </c>
      <c r="N147">
        <v>1</v>
      </c>
    </row>
    <row r="148" spans="2:14" ht="12.75">
      <c r="B148">
        <v>0.06510416666666667</v>
      </c>
      <c r="C148">
        <v>0.06510416666666667</v>
      </c>
      <c r="M148" t="s">
        <v>406</v>
      </c>
      <c r="N148">
        <v>1</v>
      </c>
    </row>
    <row r="149" spans="2:14" ht="12.75">
      <c r="B149">
        <v>0.06510416666666667</v>
      </c>
      <c r="C149">
        <v>0.06510416666666667</v>
      </c>
      <c r="M149" t="s">
        <v>492</v>
      </c>
      <c r="N149">
        <v>1</v>
      </c>
    </row>
    <row r="150" spans="2:14" ht="12.75">
      <c r="B150">
        <v>0.06510416666666667</v>
      </c>
      <c r="C150">
        <v>0.06510416666666667</v>
      </c>
      <c r="M150" t="s">
        <v>407</v>
      </c>
      <c r="N150">
        <v>1</v>
      </c>
    </row>
    <row r="151" spans="2:14" ht="12.75">
      <c r="B151">
        <v>0.06510416666666667</v>
      </c>
      <c r="C151">
        <v>0.06510416666666667</v>
      </c>
      <c r="M151" t="s">
        <v>408</v>
      </c>
      <c r="N151">
        <v>1</v>
      </c>
    </row>
    <row r="152" spans="2:14" ht="12.75">
      <c r="B152">
        <v>0.06510416666666667</v>
      </c>
      <c r="C152">
        <v>0.06510416666666667</v>
      </c>
      <c r="M152" t="s">
        <v>409</v>
      </c>
      <c r="N152">
        <v>1</v>
      </c>
    </row>
    <row r="153" spans="2:14" ht="12.75">
      <c r="B153">
        <v>0.06510416666666667</v>
      </c>
      <c r="C153">
        <v>0.06510416666666667</v>
      </c>
      <c r="M153" t="s">
        <v>291</v>
      </c>
      <c r="N153">
        <v>1</v>
      </c>
    </row>
    <row r="154" spans="2:14" ht="12.75">
      <c r="B154">
        <v>0.06510416666666667</v>
      </c>
      <c r="C154">
        <v>0.06510416666666667</v>
      </c>
      <c r="M154" t="s">
        <v>410</v>
      </c>
      <c r="N154">
        <v>1</v>
      </c>
    </row>
    <row r="155" spans="2:14" ht="12.75">
      <c r="B155">
        <v>0.06510416666666667</v>
      </c>
      <c r="C155">
        <v>0.06510416666666667</v>
      </c>
      <c r="M155" t="s">
        <v>411</v>
      </c>
      <c r="N155">
        <v>1</v>
      </c>
    </row>
    <row r="156" spans="2:14" ht="12.75">
      <c r="B156">
        <v>0.06510416666666667</v>
      </c>
      <c r="C156">
        <v>0.06510416666666667</v>
      </c>
      <c r="M156" t="s">
        <v>412</v>
      </c>
      <c r="N156">
        <v>1</v>
      </c>
    </row>
    <row r="157" spans="2:14" ht="12.75">
      <c r="B157">
        <v>0.06510416666666667</v>
      </c>
      <c r="C157">
        <v>0.06510416666666667</v>
      </c>
      <c r="M157" t="s">
        <v>413</v>
      </c>
      <c r="N157">
        <v>1</v>
      </c>
    </row>
    <row r="158" spans="2:14" ht="12.75">
      <c r="B158">
        <v>0.06510416666666667</v>
      </c>
      <c r="C158">
        <v>0.06510416666666667</v>
      </c>
      <c r="M158" t="s">
        <v>414</v>
      </c>
      <c r="N158">
        <v>1</v>
      </c>
    </row>
    <row r="159" spans="2:14" ht="12.75">
      <c r="B159">
        <v>0.06510416666666667</v>
      </c>
      <c r="C159">
        <v>0.06510416666666667</v>
      </c>
      <c r="M159" t="s">
        <v>415</v>
      </c>
      <c r="N159">
        <v>1</v>
      </c>
    </row>
    <row r="160" spans="2:14" ht="12.75">
      <c r="B160">
        <v>0.06510416666666667</v>
      </c>
      <c r="C160">
        <v>0.06510416666666667</v>
      </c>
      <c r="M160" t="s">
        <v>416</v>
      </c>
      <c r="N160">
        <v>1</v>
      </c>
    </row>
    <row r="161" spans="2:14" ht="12.75">
      <c r="B161">
        <v>0.06510416666666667</v>
      </c>
      <c r="C161">
        <v>0.06510416666666667</v>
      </c>
      <c r="M161" t="s">
        <v>493</v>
      </c>
      <c r="N161">
        <v>1</v>
      </c>
    </row>
    <row r="162" spans="2:14" ht="12.75">
      <c r="B162">
        <v>0.06510416666666667</v>
      </c>
      <c r="C162">
        <v>0.06510416666666667</v>
      </c>
      <c r="M162" t="s">
        <v>493</v>
      </c>
      <c r="N162">
        <v>1</v>
      </c>
    </row>
    <row r="163" spans="2:14" ht="12.75">
      <c r="B163">
        <v>0.06510416666666667</v>
      </c>
      <c r="C163">
        <v>0.06510416666666667</v>
      </c>
      <c r="M163" t="s">
        <v>494</v>
      </c>
      <c r="N163">
        <v>1</v>
      </c>
    </row>
    <row r="164" spans="2:14" ht="12.75">
      <c r="B164">
        <v>0.06510416666666667</v>
      </c>
      <c r="C164">
        <v>0.06510416666666667</v>
      </c>
      <c r="M164" t="s">
        <v>494</v>
      </c>
      <c r="N164">
        <v>1</v>
      </c>
    </row>
    <row r="165" spans="2:14" ht="12.75">
      <c r="B165">
        <v>0.06510416666666667</v>
      </c>
      <c r="C165">
        <v>0.06510416666666667</v>
      </c>
      <c r="M165" t="s">
        <v>417</v>
      </c>
      <c r="N165">
        <v>1</v>
      </c>
    </row>
    <row r="166" spans="2:14" ht="12.75">
      <c r="B166">
        <v>0.06510416666666667</v>
      </c>
      <c r="C166">
        <v>0.06510416666666667</v>
      </c>
      <c r="M166" t="s">
        <v>418</v>
      </c>
      <c r="N166">
        <v>1</v>
      </c>
    </row>
    <row r="167" spans="2:14" ht="12.75">
      <c r="B167">
        <v>0.06510416666666667</v>
      </c>
      <c r="C167">
        <v>0.06510416666666667</v>
      </c>
      <c r="M167" t="s">
        <v>419</v>
      </c>
      <c r="N167">
        <v>1</v>
      </c>
    </row>
    <row r="168" spans="2:14" ht="12.75">
      <c r="B168">
        <v>0.06510416666666667</v>
      </c>
      <c r="C168">
        <v>0.06510416666666667</v>
      </c>
      <c r="M168" t="s">
        <v>420</v>
      </c>
      <c r="N168">
        <v>1</v>
      </c>
    </row>
    <row r="169" spans="2:14" ht="12.75">
      <c r="B169">
        <v>0.06510416666666667</v>
      </c>
      <c r="C169">
        <v>0.06510416666666667</v>
      </c>
      <c r="M169" t="s">
        <v>421</v>
      </c>
      <c r="N169">
        <v>1</v>
      </c>
    </row>
    <row r="170" spans="2:14" ht="12.75">
      <c r="B170">
        <v>0.06510416666666667</v>
      </c>
      <c r="C170">
        <v>0.06510416666666667</v>
      </c>
      <c r="M170" t="s">
        <v>495</v>
      </c>
      <c r="N170">
        <v>2</v>
      </c>
    </row>
    <row r="171" spans="2:14" ht="12.75">
      <c r="B171">
        <v>0.06510416666666667</v>
      </c>
      <c r="C171">
        <v>0.06510416666666667</v>
      </c>
      <c r="M171" t="s">
        <v>496</v>
      </c>
      <c r="N171">
        <v>1</v>
      </c>
    </row>
    <row r="172" spans="2:14" ht="12.75">
      <c r="B172">
        <v>0.06510416666666667</v>
      </c>
      <c r="C172">
        <v>0.06510416666666667</v>
      </c>
      <c r="M172" t="s">
        <v>496</v>
      </c>
      <c r="N172">
        <v>1</v>
      </c>
    </row>
    <row r="173" spans="2:14" ht="12.75">
      <c r="B173">
        <v>0.06510416666666667</v>
      </c>
      <c r="C173">
        <v>0.06510416666666667</v>
      </c>
      <c r="M173" t="s">
        <v>422</v>
      </c>
      <c r="N173">
        <v>1</v>
      </c>
    </row>
    <row r="174" spans="2:14" ht="12.75">
      <c r="B174">
        <v>0.06510416666666667</v>
      </c>
      <c r="C174">
        <v>0.06510416666666667</v>
      </c>
      <c r="M174" t="s">
        <v>423</v>
      </c>
      <c r="N174">
        <v>1</v>
      </c>
    </row>
    <row r="175" spans="2:14" ht="12.75">
      <c r="B175">
        <v>0.06510416666666667</v>
      </c>
      <c r="C175">
        <v>0.06510416666666667</v>
      </c>
      <c r="M175" t="s">
        <v>424</v>
      </c>
      <c r="N175">
        <v>1</v>
      </c>
    </row>
    <row r="176" spans="2:14" ht="12.75">
      <c r="B176">
        <v>0.06510416666666667</v>
      </c>
      <c r="C176">
        <v>0.06510416666666667</v>
      </c>
      <c r="M176" t="s">
        <v>425</v>
      </c>
      <c r="N176">
        <v>1</v>
      </c>
    </row>
    <row r="177" spans="2:14" ht="12.75">
      <c r="B177">
        <v>0.06510416666666667</v>
      </c>
      <c r="C177">
        <v>0.06510416666666667</v>
      </c>
      <c r="M177" t="s">
        <v>497</v>
      </c>
      <c r="N177">
        <v>1</v>
      </c>
    </row>
    <row r="178" spans="2:14" ht="12.75">
      <c r="B178">
        <v>0.06510416666666667</v>
      </c>
      <c r="C178">
        <v>0.06510416666666667</v>
      </c>
      <c r="M178" t="s">
        <v>497</v>
      </c>
      <c r="N178">
        <v>1</v>
      </c>
    </row>
    <row r="179" spans="2:14" ht="12.75">
      <c r="B179">
        <v>0.06510416666666667</v>
      </c>
      <c r="C179">
        <v>0.06510416666666667</v>
      </c>
      <c r="M179" t="s">
        <v>426</v>
      </c>
      <c r="N179">
        <v>1</v>
      </c>
    </row>
    <row r="180" spans="2:14" ht="12.75">
      <c r="B180">
        <v>0.06510416666666667</v>
      </c>
      <c r="C180">
        <v>0.06510416666666667</v>
      </c>
      <c r="M180" t="s">
        <v>498</v>
      </c>
      <c r="N180">
        <v>1</v>
      </c>
    </row>
    <row r="181" spans="2:14" ht="12.75">
      <c r="B181">
        <v>0.06510416666666667</v>
      </c>
      <c r="C181">
        <v>0.06510416666666667</v>
      </c>
      <c r="M181" t="s">
        <v>498</v>
      </c>
      <c r="N181">
        <v>1</v>
      </c>
    </row>
    <row r="182" spans="2:14" ht="12.75">
      <c r="B182">
        <v>0.06510416666666667</v>
      </c>
      <c r="C182">
        <v>0.06510416666666667</v>
      </c>
      <c r="M182" t="s">
        <v>499</v>
      </c>
      <c r="N182">
        <v>1</v>
      </c>
    </row>
    <row r="183" spans="2:14" ht="12.75">
      <c r="B183">
        <v>0.06510416666666667</v>
      </c>
      <c r="C183">
        <v>0.06510416666666667</v>
      </c>
      <c r="M183" t="s">
        <v>499</v>
      </c>
      <c r="N183">
        <v>1</v>
      </c>
    </row>
    <row r="184" spans="2:14" ht="12.75">
      <c r="B184">
        <v>0.06510416666666667</v>
      </c>
      <c r="C184">
        <v>0.06510416666666667</v>
      </c>
      <c r="M184" t="s">
        <v>427</v>
      </c>
      <c r="N184">
        <v>1</v>
      </c>
    </row>
    <row r="185" spans="2:14" ht="12.75">
      <c r="B185">
        <v>0.06510416666666667</v>
      </c>
      <c r="C185">
        <v>0.06510416666666667</v>
      </c>
      <c r="M185" t="s">
        <v>500</v>
      </c>
      <c r="N185">
        <v>1</v>
      </c>
    </row>
    <row r="186" spans="2:14" ht="12.75">
      <c r="B186">
        <v>0.06510416666666667</v>
      </c>
      <c r="C186">
        <v>0.06510416666666667</v>
      </c>
      <c r="M186" t="s">
        <v>500</v>
      </c>
      <c r="N186">
        <v>1</v>
      </c>
    </row>
    <row r="187" spans="2:14" ht="12.75">
      <c r="B187">
        <v>0.06510416666666667</v>
      </c>
      <c r="C187">
        <v>0.06510416666666667</v>
      </c>
      <c r="M187" t="s">
        <v>428</v>
      </c>
      <c r="N187">
        <v>1</v>
      </c>
    </row>
    <row r="188" spans="2:14" ht="12.75">
      <c r="B188">
        <v>0.06510416666666667</v>
      </c>
      <c r="C188">
        <v>0.06510416666666667</v>
      </c>
      <c r="M188" t="s">
        <v>429</v>
      </c>
      <c r="N188">
        <v>1</v>
      </c>
    </row>
    <row r="189" spans="2:14" ht="12.75">
      <c r="B189">
        <v>0.06510416666666667</v>
      </c>
      <c r="C189">
        <v>0.06510416666666667</v>
      </c>
      <c r="M189" t="s">
        <v>501</v>
      </c>
      <c r="N189">
        <v>1</v>
      </c>
    </row>
    <row r="190" spans="2:14" ht="12.75">
      <c r="B190">
        <v>0.06510416666666667</v>
      </c>
      <c r="C190">
        <v>0.06510416666666667</v>
      </c>
      <c r="M190" t="s">
        <v>501</v>
      </c>
      <c r="N190">
        <v>1</v>
      </c>
    </row>
    <row r="191" spans="2:14" ht="12.75">
      <c r="B191">
        <v>0.06510416666666667</v>
      </c>
      <c r="C191">
        <v>0.06510416666666667</v>
      </c>
      <c r="M191" t="s">
        <v>430</v>
      </c>
      <c r="N191">
        <v>1</v>
      </c>
    </row>
    <row r="192" spans="2:14" ht="12.75">
      <c r="B192">
        <v>0.06510416666666667</v>
      </c>
      <c r="C192">
        <v>0.06510416666666667</v>
      </c>
      <c r="M192" t="s">
        <v>502</v>
      </c>
      <c r="N192">
        <v>1</v>
      </c>
    </row>
    <row r="193" spans="2:14" ht="12.75">
      <c r="B193">
        <v>0.06510416666666667</v>
      </c>
      <c r="C193">
        <v>0.06510416666666667</v>
      </c>
      <c r="M193" t="s">
        <v>502</v>
      </c>
      <c r="N193">
        <v>1</v>
      </c>
    </row>
    <row r="194" spans="2:14" ht="12.75">
      <c r="B194">
        <v>0.06510416666666667</v>
      </c>
      <c r="C194">
        <v>0.06510416666666667</v>
      </c>
      <c r="M194" t="s">
        <v>431</v>
      </c>
      <c r="N194">
        <v>1</v>
      </c>
    </row>
    <row r="195" spans="2:14" ht="12.75">
      <c r="B195">
        <v>0.06510416666666667</v>
      </c>
      <c r="C195">
        <v>0.06510416666666667</v>
      </c>
      <c r="M195" t="s">
        <v>432</v>
      </c>
      <c r="N195">
        <v>1</v>
      </c>
    </row>
    <row r="196" spans="2:14" ht="12.75">
      <c r="B196">
        <v>0.06510416666666667</v>
      </c>
      <c r="C196">
        <v>0.06510416666666667</v>
      </c>
      <c r="M196" t="s">
        <v>503</v>
      </c>
      <c r="N196">
        <v>1</v>
      </c>
    </row>
    <row r="197" spans="2:14" ht="12.75">
      <c r="B197">
        <v>0.06510416666666667</v>
      </c>
      <c r="C197">
        <v>0.06510416666666667</v>
      </c>
      <c r="M197" t="s">
        <v>503</v>
      </c>
      <c r="N197">
        <v>1</v>
      </c>
    </row>
    <row r="198" spans="2:14" ht="12.75">
      <c r="B198">
        <v>0.06510416666666667</v>
      </c>
      <c r="C198">
        <v>0.06510416666666667</v>
      </c>
      <c r="M198" t="s">
        <v>504</v>
      </c>
      <c r="N198">
        <v>1</v>
      </c>
    </row>
    <row r="199" spans="2:14" ht="12.75">
      <c r="B199">
        <v>0.06510416666666667</v>
      </c>
      <c r="C199">
        <v>0.06510416666666667</v>
      </c>
      <c r="M199" t="s">
        <v>504</v>
      </c>
      <c r="N199">
        <v>1</v>
      </c>
    </row>
    <row r="200" spans="2:14" ht="12.75">
      <c r="B200">
        <v>0.06510416666666667</v>
      </c>
      <c r="C200">
        <v>0.06510416666666667</v>
      </c>
      <c r="M200" t="s">
        <v>505</v>
      </c>
      <c r="N200">
        <v>1</v>
      </c>
    </row>
    <row r="201" spans="2:14" ht="12.75">
      <c r="B201">
        <v>0.06510416666666667</v>
      </c>
      <c r="C201">
        <v>0.06510416666666667</v>
      </c>
      <c r="M201" t="s">
        <v>505</v>
      </c>
      <c r="N201">
        <v>1</v>
      </c>
    </row>
    <row r="202" spans="2:14" ht="12.75">
      <c r="B202">
        <v>0.06510416666666667</v>
      </c>
      <c r="C202">
        <v>0.06510416666666667</v>
      </c>
      <c r="M202" t="s">
        <v>506</v>
      </c>
      <c r="N202">
        <v>2</v>
      </c>
    </row>
    <row r="203" spans="2:14" ht="12.75">
      <c r="B203">
        <v>0.06510416666666667</v>
      </c>
      <c r="C203">
        <v>0.06510416666666667</v>
      </c>
      <c r="M203" t="s">
        <v>433</v>
      </c>
      <c r="N203">
        <v>1</v>
      </c>
    </row>
    <row r="204" spans="2:14" ht="12.75">
      <c r="B204">
        <v>0.06510416666666667</v>
      </c>
      <c r="C204">
        <v>0.06510416666666667</v>
      </c>
      <c r="M204" t="s">
        <v>507</v>
      </c>
      <c r="N204">
        <v>1</v>
      </c>
    </row>
    <row r="205" spans="2:14" ht="12.75">
      <c r="B205">
        <v>0.06510416666666667</v>
      </c>
      <c r="C205">
        <v>0.06510416666666667</v>
      </c>
      <c r="M205" t="s">
        <v>507</v>
      </c>
      <c r="N205">
        <v>1</v>
      </c>
    </row>
    <row r="206" spans="2:14" ht="12.75">
      <c r="B206">
        <v>0.06510416666666667</v>
      </c>
      <c r="C206">
        <v>0.06510416666666667</v>
      </c>
      <c r="M206" t="s">
        <v>332</v>
      </c>
      <c r="N206">
        <v>1</v>
      </c>
    </row>
    <row r="207" spans="2:14" ht="12.75">
      <c r="B207">
        <v>0.06510416666666667</v>
      </c>
      <c r="C207">
        <v>0.06510416666666667</v>
      </c>
      <c r="M207" t="s">
        <v>332</v>
      </c>
      <c r="N207">
        <v>1</v>
      </c>
    </row>
    <row r="208" spans="2:14" ht="12.75">
      <c r="B208">
        <v>0.06510416666666667</v>
      </c>
      <c r="C208">
        <v>0.06510416666666667</v>
      </c>
      <c r="M208" t="s">
        <v>508</v>
      </c>
      <c r="N208">
        <v>1</v>
      </c>
    </row>
    <row r="209" spans="2:14" ht="12.75">
      <c r="B209">
        <v>0.06510416666666667</v>
      </c>
      <c r="C209">
        <v>0.06510416666666667</v>
      </c>
      <c r="M209" t="s">
        <v>508</v>
      </c>
      <c r="N209">
        <v>1</v>
      </c>
    </row>
    <row r="210" spans="2:14" ht="12.75">
      <c r="B210">
        <v>0.06510416666666667</v>
      </c>
      <c r="C210">
        <v>0.06510416666666667</v>
      </c>
      <c r="M210" t="s">
        <v>434</v>
      </c>
      <c r="N210">
        <v>1</v>
      </c>
    </row>
    <row r="211" spans="2:14" ht="12.75">
      <c r="B211">
        <v>0.06510416666666667</v>
      </c>
      <c r="C211">
        <v>0.06510416666666667</v>
      </c>
      <c r="M211" t="s">
        <v>435</v>
      </c>
      <c r="N211">
        <v>1</v>
      </c>
    </row>
    <row r="212" spans="2:14" ht="12.75">
      <c r="B212">
        <v>0.390625</v>
      </c>
      <c r="C212">
        <v>0.390625</v>
      </c>
      <c r="M212" t="s">
        <v>509</v>
      </c>
      <c r="N212">
        <v>1</v>
      </c>
    </row>
    <row r="213" spans="2:14" ht="12.75">
      <c r="B213">
        <v>0.2604166666666667</v>
      </c>
      <c r="C213">
        <v>0.2604166666666667</v>
      </c>
      <c r="M213" t="s">
        <v>509</v>
      </c>
      <c r="N213">
        <v>1</v>
      </c>
    </row>
    <row r="214" spans="2:14" ht="12.75">
      <c r="B214">
        <v>13.020833333333334</v>
      </c>
      <c r="C214">
        <v>13.020833333333334</v>
      </c>
      <c r="M214" t="s">
        <v>436</v>
      </c>
      <c r="N214">
        <v>1</v>
      </c>
    </row>
    <row r="215" spans="2:14" ht="12.75">
      <c r="B215">
        <v>1.6927083333333333</v>
      </c>
      <c r="C215">
        <v>1.6927083333333333</v>
      </c>
      <c r="M215" t="s">
        <v>437</v>
      </c>
      <c r="N215">
        <v>1</v>
      </c>
    </row>
    <row r="216" spans="2:14" ht="12.75">
      <c r="B216">
        <v>2.9296875</v>
      </c>
      <c r="C216">
        <v>2.9296875</v>
      </c>
      <c r="M216" t="s">
        <v>510</v>
      </c>
      <c r="N216">
        <v>1</v>
      </c>
    </row>
    <row r="217" spans="2:14" ht="12.75">
      <c r="B217">
        <v>100</v>
      </c>
      <c r="C217">
        <v>100</v>
      </c>
      <c r="M217" t="s">
        <v>510</v>
      </c>
      <c r="N217">
        <v>1</v>
      </c>
    </row>
    <row r="218" spans="13:14" ht="12.75">
      <c r="M218" t="s">
        <v>438</v>
      </c>
      <c r="N218">
        <v>1</v>
      </c>
    </row>
    <row r="219" spans="13:14" ht="12.75">
      <c r="M219" t="s">
        <v>511</v>
      </c>
      <c r="N219">
        <v>1</v>
      </c>
    </row>
    <row r="220" spans="13:14" ht="12.75">
      <c r="M220" t="s">
        <v>511</v>
      </c>
      <c r="N220">
        <v>1</v>
      </c>
    </row>
    <row r="221" spans="13:14" ht="12.75">
      <c r="M221" t="s">
        <v>512</v>
      </c>
      <c r="N221">
        <v>1</v>
      </c>
    </row>
    <row r="222" spans="13:14" ht="12.75">
      <c r="M222" t="s">
        <v>512</v>
      </c>
      <c r="N222">
        <v>1</v>
      </c>
    </row>
    <row r="223" spans="13:14" ht="12.75">
      <c r="M223" t="s">
        <v>513</v>
      </c>
      <c r="N223">
        <v>1</v>
      </c>
    </row>
    <row r="224" spans="13:14" ht="12.75">
      <c r="M224" t="s">
        <v>513</v>
      </c>
      <c r="N224">
        <v>1</v>
      </c>
    </row>
    <row r="225" spans="13:14" ht="12.75">
      <c r="M225" t="s">
        <v>514</v>
      </c>
      <c r="N225">
        <v>1</v>
      </c>
    </row>
    <row r="226" spans="13:14" ht="12.75">
      <c r="M226" t="s">
        <v>514</v>
      </c>
      <c r="N226">
        <v>1</v>
      </c>
    </row>
    <row r="227" spans="13:14" ht="12.75">
      <c r="M227" t="s">
        <v>515</v>
      </c>
      <c r="N227">
        <v>1</v>
      </c>
    </row>
    <row r="228" spans="13:14" ht="12.75">
      <c r="M228" t="s">
        <v>515</v>
      </c>
      <c r="N228">
        <v>1</v>
      </c>
    </row>
    <row r="229" spans="13:14" ht="12.75">
      <c r="M229" t="s">
        <v>439</v>
      </c>
      <c r="N229">
        <v>1</v>
      </c>
    </row>
    <row r="230" spans="13:14" ht="12.75">
      <c r="M230" t="s">
        <v>516</v>
      </c>
      <c r="N230">
        <v>1</v>
      </c>
    </row>
    <row r="231" spans="13:14" ht="12.75">
      <c r="M231" t="s">
        <v>516</v>
      </c>
      <c r="N231">
        <v>1</v>
      </c>
    </row>
    <row r="232" spans="13:14" ht="12.75">
      <c r="M232" t="s">
        <v>517</v>
      </c>
      <c r="N232">
        <v>1</v>
      </c>
    </row>
    <row r="233" spans="13:14" ht="12.75">
      <c r="M233" t="s">
        <v>517</v>
      </c>
      <c r="N233">
        <v>1</v>
      </c>
    </row>
    <row r="234" spans="13:14" ht="12.75">
      <c r="M234" t="s">
        <v>292</v>
      </c>
      <c r="N234">
        <v>1</v>
      </c>
    </row>
    <row r="235" spans="13:14" ht="12.75">
      <c r="M235" t="s">
        <v>518</v>
      </c>
      <c r="N235">
        <v>1</v>
      </c>
    </row>
    <row r="236" spans="13:14" ht="12.75">
      <c r="M236" t="s">
        <v>518</v>
      </c>
      <c r="N236">
        <v>1</v>
      </c>
    </row>
    <row r="237" spans="13:14" ht="12.75">
      <c r="M237" t="s">
        <v>280</v>
      </c>
      <c r="N237">
        <v>3</v>
      </c>
    </row>
    <row r="238" spans="13:14" ht="12.75">
      <c r="M238" t="s">
        <v>392</v>
      </c>
      <c r="N238">
        <v>1</v>
      </c>
    </row>
    <row r="239" spans="13:14" ht="12.75">
      <c r="M239" t="s">
        <v>324</v>
      </c>
      <c r="N239">
        <v>1</v>
      </c>
    </row>
    <row r="240" spans="13:14" ht="12.75">
      <c r="M240" t="s">
        <v>324</v>
      </c>
      <c r="N240">
        <v>1</v>
      </c>
    </row>
    <row r="241" spans="13:14" ht="12.75">
      <c r="M241" t="s">
        <v>393</v>
      </c>
      <c r="N241">
        <v>1</v>
      </c>
    </row>
    <row r="242" spans="13:14" ht="12.75">
      <c r="M242" t="s">
        <v>274</v>
      </c>
      <c r="N242">
        <v>1</v>
      </c>
    </row>
    <row r="243" spans="13:14" ht="12.75">
      <c r="M243" t="s">
        <v>389</v>
      </c>
      <c r="N243">
        <v>2</v>
      </c>
    </row>
    <row r="244" spans="13:14" ht="12.75">
      <c r="M244" t="s">
        <v>329</v>
      </c>
      <c r="N244">
        <v>2</v>
      </c>
    </row>
    <row r="245" spans="13:14" ht="12.75">
      <c r="M245" t="s">
        <v>271</v>
      </c>
      <c r="N245">
        <v>3</v>
      </c>
    </row>
    <row r="246" spans="13:14" ht="12.75">
      <c r="M246" t="s">
        <v>269</v>
      </c>
      <c r="N246">
        <v>3</v>
      </c>
    </row>
    <row r="247" spans="13:14" ht="12.75">
      <c r="M247" t="s">
        <v>391</v>
      </c>
      <c r="N247">
        <v>3</v>
      </c>
    </row>
    <row r="248" spans="13:14" ht="12.75">
      <c r="M248" t="s">
        <v>265</v>
      </c>
      <c r="N248">
        <v>1</v>
      </c>
    </row>
    <row r="249" spans="13:14" ht="12.75">
      <c r="M249" t="s">
        <v>265</v>
      </c>
      <c r="N249">
        <v>1</v>
      </c>
    </row>
    <row r="250" spans="13:14" ht="12.75">
      <c r="M250" t="s">
        <v>270</v>
      </c>
      <c r="N250">
        <v>2</v>
      </c>
    </row>
    <row r="251" spans="13:14" ht="12.75">
      <c r="M251" t="s">
        <v>328</v>
      </c>
      <c r="N251">
        <v>2</v>
      </c>
    </row>
    <row r="252" spans="13:14" ht="12.75">
      <c r="M252" t="s">
        <v>272</v>
      </c>
      <c r="N252">
        <v>2</v>
      </c>
    </row>
    <row r="253" spans="13:14" ht="12.75">
      <c r="M253" t="s">
        <v>390</v>
      </c>
      <c r="N253">
        <v>1</v>
      </c>
    </row>
    <row r="254" spans="13:14" ht="12.75">
      <c r="M254" t="s">
        <v>390</v>
      </c>
      <c r="N254">
        <v>1</v>
      </c>
    </row>
    <row r="255" spans="13:14" ht="12.75">
      <c r="M255" t="s">
        <v>327</v>
      </c>
      <c r="N255">
        <v>3</v>
      </c>
    </row>
    <row r="256" spans="13:14" ht="12.75">
      <c r="M256" t="s">
        <v>287</v>
      </c>
      <c r="N256">
        <v>1</v>
      </c>
    </row>
    <row r="257" spans="13:14" ht="12.75">
      <c r="M257" t="s">
        <v>287</v>
      </c>
      <c r="N257">
        <v>1</v>
      </c>
    </row>
    <row r="258" spans="13:14" ht="12.75">
      <c r="M258" t="s">
        <v>279</v>
      </c>
      <c r="N258">
        <v>1</v>
      </c>
    </row>
    <row r="259" spans="13:14" ht="12.75">
      <c r="M259" t="s">
        <v>521</v>
      </c>
      <c r="N259">
        <v>3</v>
      </c>
    </row>
    <row r="260" spans="13:14" ht="12.75">
      <c r="M260" t="s">
        <v>276</v>
      </c>
      <c r="N260">
        <v>1</v>
      </c>
    </row>
    <row r="261" spans="13:14" ht="12.75">
      <c r="M261" t="s">
        <v>330</v>
      </c>
      <c r="N261">
        <v>1</v>
      </c>
    </row>
    <row r="262" spans="13:14" ht="12.75">
      <c r="M262" s="511" t="s">
        <v>266</v>
      </c>
      <c r="N262" s="511">
        <v>1</v>
      </c>
    </row>
    <row r="263" spans="13:14" ht="12.75">
      <c r="M263" t="s">
        <v>266</v>
      </c>
      <c r="N263">
        <v>1</v>
      </c>
    </row>
    <row r="264" spans="13:14" ht="12.75">
      <c r="M264" t="s">
        <v>397</v>
      </c>
      <c r="N264">
        <v>1</v>
      </c>
    </row>
    <row r="265" spans="13:14" ht="12.75">
      <c r="M265" t="s">
        <v>397</v>
      </c>
      <c r="N265">
        <v>1</v>
      </c>
    </row>
    <row r="266" spans="13:14" ht="12.75">
      <c r="M266" t="s">
        <v>331</v>
      </c>
      <c r="N266">
        <v>2</v>
      </c>
    </row>
    <row r="267" spans="13:14" ht="12.75">
      <c r="M267" t="s">
        <v>325</v>
      </c>
      <c r="N267">
        <v>1</v>
      </c>
    </row>
    <row r="268" spans="13:14" ht="12.75">
      <c r="M268" t="s">
        <v>275</v>
      </c>
      <c r="N268">
        <v>1</v>
      </c>
    </row>
    <row r="269" spans="13:14" ht="12.75">
      <c r="M269" t="s">
        <v>5</v>
      </c>
      <c r="N269">
        <v>1098</v>
      </c>
    </row>
    <row r="270" spans="13:14" ht="12.75">
      <c r="M270" t="s">
        <v>5</v>
      </c>
      <c r="N270">
        <v>1648</v>
      </c>
    </row>
    <row r="688" ht="12.75">
      <c r="L688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Delgado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Maillho</dc:creator>
  <cp:keywords/>
  <dc:description/>
  <cp:lastModifiedBy>cwainr</cp:lastModifiedBy>
  <cp:lastPrinted>2008-02-25T21:09:29Z</cp:lastPrinted>
  <dcterms:created xsi:type="dcterms:W3CDTF">2002-09-17T20:49:02Z</dcterms:created>
  <dcterms:modified xsi:type="dcterms:W3CDTF">2008-02-25T22:07:11Z</dcterms:modified>
  <cp:category/>
  <cp:version/>
  <cp:contentType/>
  <cp:contentStatus/>
</cp:coreProperties>
</file>